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herceg\Desktop\IZVJEŠTAJ\"/>
    </mc:Choice>
  </mc:AlternateContent>
  <bookViews>
    <workbookView xWindow="0" yWindow="0" windowWidth="28800" windowHeight="12330" firstSheet="6" activeTab="7"/>
  </bookViews>
  <sheets>
    <sheet name="SAŽETAK" sheetId="1" r:id="rId1"/>
    <sheet name=" Račun prihoda i rashoda" sheetId="3" r:id="rId2"/>
    <sheet name="Rashodi prema izvorima finan" sheetId="5" r:id="rId3"/>
    <sheet name="Rashodi prema funkcijskoj k (2)" sheetId="12" r:id="rId4"/>
    <sheet name="Račun financiranja" sheetId="6" r:id="rId5"/>
    <sheet name="Račun fin prema izvorima f" sheetId="10" r:id="rId6"/>
    <sheet name="Programska klasifikacija" sheetId="11" r:id="rId7"/>
    <sheet name="Programska klasifikacija -4003" sheetId="13" r:id="rId8"/>
  </sheets>
  <definedNames>
    <definedName name="_xlnm.Print_Area" localSheetId="1">' Račun prihoda i rashoda'!$B$1:$I$108</definedName>
    <definedName name="_xlnm.Print_Area" localSheetId="0">SAŽETAK!$B$1:$K$27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1" i="11" l="1"/>
  <c r="H124" i="11"/>
  <c r="H88" i="11"/>
  <c r="H87" i="11" s="1"/>
  <c r="H49" i="11"/>
  <c r="H73" i="13" l="1"/>
  <c r="H74" i="13"/>
  <c r="H75" i="13"/>
  <c r="H76" i="13"/>
  <c r="H77" i="13"/>
  <c r="F7" i="5" l="1"/>
  <c r="D7" i="5"/>
  <c r="H104" i="3" l="1"/>
  <c r="H105" i="3"/>
  <c r="G96" i="3" l="1"/>
  <c r="G104" i="3"/>
  <c r="G107" i="3"/>
  <c r="G97" i="3"/>
  <c r="G102" i="3"/>
  <c r="G100" i="3"/>
  <c r="G56" i="3" l="1"/>
  <c r="G33" i="3" l="1"/>
  <c r="G19" i="3"/>
  <c r="I128" i="11" l="1"/>
  <c r="I126" i="11"/>
  <c r="I125" i="11"/>
  <c r="H140" i="11"/>
  <c r="H139" i="11" s="1"/>
  <c r="G140" i="11"/>
  <c r="G139" i="11" s="1"/>
  <c r="F140" i="11"/>
  <c r="F139" i="11" s="1"/>
  <c r="H132" i="11"/>
  <c r="H130" i="11" s="1"/>
  <c r="H129" i="11" s="1"/>
  <c r="G132" i="11"/>
  <c r="G131" i="11" s="1"/>
  <c r="G130" i="11" s="1"/>
  <c r="F132" i="11"/>
  <c r="F131" i="11" s="1"/>
  <c r="F130" i="11" s="1"/>
  <c r="F129" i="11" s="1"/>
  <c r="G127" i="11"/>
  <c r="F127" i="11"/>
  <c r="I127" i="11" s="1"/>
  <c r="G124" i="11"/>
  <c r="G123" i="11" s="1"/>
  <c r="G122" i="11" s="1"/>
  <c r="G121" i="11" s="1"/>
  <c r="F124" i="11"/>
  <c r="I124" i="11" s="1"/>
  <c r="H123" i="11"/>
  <c r="H122" i="11" s="1"/>
  <c r="H121" i="11" s="1"/>
  <c r="F147" i="11"/>
  <c r="F146" i="11" s="1"/>
  <c r="F145" i="11" s="1"/>
  <c r="F144" i="11" s="1"/>
  <c r="F142" i="11" s="1"/>
  <c r="G147" i="11"/>
  <c r="H147" i="11"/>
  <c r="F150" i="11"/>
  <c r="G150" i="11"/>
  <c r="H150" i="11"/>
  <c r="H153" i="11"/>
  <c r="H152" i="11" s="1"/>
  <c r="F123" i="11" l="1"/>
  <c r="F122" i="11" s="1"/>
  <c r="F121" i="11" s="1"/>
  <c r="I121" i="11" s="1"/>
  <c r="I122" i="11"/>
  <c r="H146" i="11"/>
  <c r="H145" i="11" s="1"/>
  <c r="H144" i="11" s="1"/>
  <c r="H142" i="11" s="1"/>
  <c r="G146" i="11"/>
  <c r="G145" i="11" s="1"/>
  <c r="G144" i="11" s="1"/>
  <c r="G23" i="5"/>
  <c r="J19" i="3"/>
  <c r="K28" i="3"/>
  <c r="K99" i="3"/>
  <c r="L71" i="3"/>
  <c r="K70" i="3"/>
  <c r="K71" i="3"/>
  <c r="I123" i="11" l="1"/>
  <c r="F49" i="11"/>
  <c r="G49" i="11"/>
  <c r="H48" i="11"/>
  <c r="G116" i="11"/>
  <c r="G115" i="11" s="1"/>
  <c r="H116" i="11"/>
  <c r="H115" i="11" s="1"/>
  <c r="F116" i="11"/>
  <c r="F115" i="11" s="1"/>
  <c r="I77" i="11"/>
  <c r="I37" i="11"/>
  <c r="I38" i="11"/>
  <c r="I41" i="11"/>
  <c r="G119" i="11"/>
  <c r="G118" i="11" s="1"/>
  <c r="I104" i="11"/>
  <c r="F106" i="11"/>
  <c r="F112" i="11"/>
  <c r="F111" i="11" s="1"/>
  <c r="F119" i="11"/>
  <c r="F118" i="11" s="1"/>
  <c r="F114" i="11" s="1"/>
  <c r="F103" i="11"/>
  <c r="H10" i="12"/>
  <c r="H11" i="12"/>
  <c r="G11" i="12"/>
  <c r="G10" i="12"/>
  <c r="F9" i="12"/>
  <c r="D9" i="12"/>
  <c r="C9" i="12"/>
  <c r="C8" i="12" s="1"/>
  <c r="H9" i="12" l="1"/>
  <c r="G9" i="12"/>
  <c r="G114" i="11"/>
  <c r="F29" i="5"/>
  <c r="F14" i="5"/>
  <c r="D6" i="5"/>
  <c r="D14" i="5"/>
  <c r="D10" i="5"/>
  <c r="C29" i="5"/>
  <c r="G32" i="5"/>
  <c r="C14" i="5"/>
  <c r="G17" i="5"/>
  <c r="L14" i="1" l="1"/>
  <c r="L13" i="1"/>
  <c r="L10" i="1"/>
  <c r="J63" i="3"/>
  <c r="J100" i="3"/>
  <c r="J13" i="3"/>
  <c r="J12" i="3" s="1"/>
  <c r="J27" i="3"/>
  <c r="H63" i="3"/>
  <c r="H107" i="3"/>
  <c r="H96" i="3" s="1"/>
  <c r="H16" i="3"/>
  <c r="H13" i="3"/>
  <c r="H19" i="3"/>
  <c r="H12" i="3" l="1"/>
  <c r="G98" i="3"/>
  <c r="G47" i="3"/>
  <c r="K98" i="3" l="1"/>
  <c r="G63" i="3"/>
  <c r="G13" i="3" l="1"/>
  <c r="G27" i="3"/>
  <c r="I19" i="3" l="1"/>
  <c r="H24" i="3"/>
  <c r="I24" i="3"/>
  <c r="J24" i="3"/>
  <c r="G24" i="3"/>
  <c r="H12" i="1"/>
  <c r="I12" i="1"/>
  <c r="J12" i="1"/>
  <c r="H15" i="1"/>
  <c r="I15" i="1"/>
  <c r="J15" i="1"/>
  <c r="K13" i="1"/>
  <c r="K14" i="1"/>
  <c r="F8" i="12"/>
  <c r="G8" i="12" s="1"/>
  <c r="L15" i="1" l="1"/>
  <c r="L12" i="1"/>
  <c r="J16" i="1"/>
  <c r="H16" i="1"/>
  <c r="I16" i="1"/>
  <c r="H8" i="5"/>
  <c r="H13" i="5"/>
  <c r="H15" i="5"/>
  <c r="H23" i="5"/>
  <c r="H28" i="5"/>
  <c r="H30" i="5"/>
  <c r="G8" i="5"/>
  <c r="G11" i="5"/>
  <c r="G13" i="5"/>
  <c r="G15" i="5"/>
  <c r="G19" i="5"/>
  <c r="G28" i="5"/>
  <c r="G34" i="5"/>
  <c r="I13" i="11"/>
  <c r="I14" i="11"/>
  <c r="I15" i="11"/>
  <c r="I17" i="11"/>
  <c r="I19" i="11"/>
  <c r="I22" i="11"/>
  <c r="I23" i="11"/>
  <c r="I24" i="11"/>
  <c r="I27" i="11"/>
  <c r="I28" i="11"/>
  <c r="I29" i="11"/>
  <c r="I30" i="11"/>
  <c r="I31" i="11"/>
  <c r="I32" i="11"/>
  <c r="I34" i="11"/>
  <c r="I35" i="11"/>
  <c r="I36" i="11"/>
  <c r="I39" i="11"/>
  <c r="I40" i="11"/>
  <c r="I42" i="11"/>
  <c r="I45" i="11"/>
  <c r="I46" i="11"/>
  <c r="I47" i="11"/>
  <c r="I50" i="11"/>
  <c r="I52" i="11"/>
  <c r="I55" i="11"/>
  <c r="I56" i="11"/>
  <c r="I61" i="11"/>
  <c r="I64" i="11"/>
  <c r="I65" i="11"/>
  <c r="I66" i="11"/>
  <c r="I67" i="11"/>
  <c r="I68" i="11"/>
  <c r="I71" i="11"/>
  <c r="I73" i="11"/>
  <c r="I74" i="11"/>
  <c r="I75" i="11"/>
  <c r="I76" i="11"/>
  <c r="I80" i="11"/>
  <c r="I82" i="11"/>
  <c r="I83" i="11"/>
  <c r="D8" i="12"/>
  <c r="H8" i="12" s="1"/>
  <c r="F109" i="11"/>
  <c r="F91" i="11"/>
  <c r="F90" i="11" s="1"/>
  <c r="F85" i="11"/>
  <c r="G63" i="11"/>
  <c r="H63" i="11"/>
  <c r="F63" i="11"/>
  <c r="F54" i="11"/>
  <c r="H106" i="11"/>
  <c r="H103" i="11"/>
  <c r="H101" i="11"/>
  <c r="H98" i="11"/>
  <c r="H97" i="11" s="1"/>
  <c r="H91" i="11"/>
  <c r="H90" i="11" s="1"/>
  <c r="H85" i="11"/>
  <c r="H84" i="11" s="1"/>
  <c r="H79" i="11"/>
  <c r="L16" i="1" l="1"/>
  <c r="F100" i="11"/>
  <c r="F96" i="11" s="1"/>
  <c r="F95" i="11" s="1"/>
  <c r="F94" i="11" s="1"/>
  <c r="I63" i="11"/>
  <c r="I103" i="11"/>
  <c r="H100" i="11"/>
  <c r="H96" i="11" s="1"/>
  <c r="I96" i="11" l="1"/>
  <c r="I100" i="11"/>
  <c r="H54" i="11" l="1"/>
  <c r="F22" i="5"/>
  <c r="F33" i="5"/>
  <c r="F27" i="5"/>
  <c r="F25" i="5"/>
  <c r="F12" i="11"/>
  <c r="G12" i="11"/>
  <c r="H12" i="11"/>
  <c r="F16" i="11"/>
  <c r="G16" i="11"/>
  <c r="H16" i="11"/>
  <c r="F18" i="11"/>
  <c r="G18" i="11"/>
  <c r="H18" i="11"/>
  <c r="F21" i="11"/>
  <c r="G21" i="11"/>
  <c r="H21" i="11"/>
  <c r="F26" i="11"/>
  <c r="G26" i="11"/>
  <c r="H26" i="11"/>
  <c r="F33" i="11"/>
  <c r="G33" i="11"/>
  <c r="H33" i="11"/>
  <c r="F43" i="11"/>
  <c r="G43" i="11"/>
  <c r="H43" i="11"/>
  <c r="F48" i="11"/>
  <c r="G48" i="11"/>
  <c r="F53" i="11"/>
  <c r="G54" i="11"/>
  <c r="G53" i="11" s="1"/>
  <c r="F60" i="11"/>
  <c r="G60" i="11"/>
  <c r="H60" i="11"/>
  <c r="F69" i="11"/>
  <c r="G69" i="11"/>
  <c r="H69" i="11"/>
  <c r="F79" i="11"/>
  <c r="I79" i="11" s="1"/>
  <c r="G79" i="11"/>
  <c r="F84" i="11"/>
  <c r="G85" i="11"/>
  <c r="G84" i="11" s="1"/>
  <c r="G100" i="11"/>
  <c r="G96" i="11" s="1"/>
  <c r="G95" i="11" s="1"/>
  <c r="G104" i="11"/>
  <c r="I18" i="11" l="1"/>
  <c r="F11" i="11"/>
  <c r="H59" i="11"/>
  <c r="H58" i="11" s="1"/>
  <c r="I69" i="11"/>
  <c r="F21" i="5"/>
  <c r="I60" i="11"/>
  <c r="I33" i="11"/>
  <c r="I21" i="11"/>
  <c r="I16" i="11"/>
  <c r="H119" i="11"/>
  <c r="H118" i="11" s="1"/>
  <c r="H114" i="11" s="1"/>
  <c r="I48" i="11"/>
  <c r="I49" i="11"/>
  <c r="H53" i="11"/>
  <c r="I54" i="11"/>
  <c r="I43" i="11"/>
  <c r="I26" i="11"/>
  <c r="I12" i="11"/>
  <c r="G20" i="11"/>
  <c r="F20" i="11"/>
  <c r="H20" i="11"/>
  <c r="G11" i="11"/>
  <c r="G10" i="11" s="1"/>
  <c r="G9" i="11" s="1"/>
  <c r="F59" i="11"/>
  <c r="G59" i="11"/>
  <c r="G58" i="11" s="1"/>
  <c r="G57" i="11" s="1"/>
  <c r="H11" i="11"/>
  <c r="F18" i="5"/>
  <c r="G14" i="5"/>
  <c r="F12" i="5"/>
  <c r="F10" i="5"/>
  <c r="H7" i="5"/>
  <c r="D33" i="5"/>
  <c r="D29" i="5"/>
  <c r="H29" i="5" s="1"/>
  <c r="D27" i="5"/>
  <c r="H27" i="5" s="1"/>
  <c r="D25" i="5"/>
  <c r="H22" i="5"/>
  <c r="D18" i="5"/>
  <c r="D12" i="5"/>
  <c r="C33" i="5"/>
  <c r="G33" i="5" s="1"/>
  <c r="G29" i="5"/>
  <c r="C27" i="5"/>
  <c r="G27" i="5" s="1"/>
  <c r="C25" i="5"/>
  <c r="C22" i="5"/>
  <c r="G22" i="5" s="1"/>
  <c r="C18" i="5"/>
  <c r="C12" i="5"/>
  <c r="C10" i="5"/>
  <c r="C7" i="5"/>
  <c r="I114" i="11" l="1"/>
  <c r="H95" i="11"/>
  <c r="H94" i="11" s="1"/>
  <c r="I53" i="11"/>
  <c r="H10" i="11"/>
  <c r="H9" i="11" s="1"/>
  <c r="I11" i="11"/>
  <c r="I120" i="11"/>
  <c r="G18" i="5"/>
  <c r="G12" i="5"/>
  <c r="F6" i="5"/>
  <c r="H6" i="5" s="1"/>
  <c r="G10" i="5"/>
  <c r="H12" i="5"/>
  <c r="H14" i="5"/>
  <c r="G7" i="5"/>
  <c r="C6" i="5"/>
  <c r="D21" i="5"/>
  <c r="H21" i="5" s="1"/>
  <c r="I20" i="11"/>
  <c r="H57" i="11"/>
  <c r="I59" i="11"/>
  <c r="F58" i="11"/>
  <c r="F57" i="11" s="1"/>
  <c r="F10" i="11"/>
  <c r="F9" i="11" s="1"/>
  <c r="G8" i="11"/>
  <c r="G7" i="11" s="1"/>
  <c r="C21" i="5"/>
  <c r="G21" i="5" s="1"/>
  <c r="I95" i="11" l="1"/>
  <c r="I119" i="11"/>
  <c r="G6" i="5"/>
  <c r="I10" i="11"/>
  <c r="I58" i="11"/>
  <c r="F8" i="11"/>
  <c r="F7" i="11" s="1"/>
  <c r="I9" i="11"/>
  <c r="I57" i="11"/>
  <c r="I118" i="11" l="1"/>
  <c r="H8" i="11"/>
  <c r="I8" i="11" l="1"/>
  <c r="L44" i="3" l="1"/>
  <c r="L45" i="3"/>
  <c r="L46" i="3"/>
  <c r="L48" i="3"/>
  <c r="L50" i="3"/>
  <c r="L53" i="3"/>
  <c r="L54" i="3"/>
  <c r="L55" i="3"/>
  <c r="L57" i="3"/>
  <c r="L58" i="3"/>
  <c r="L59" i="3"/>
  <c r="L60" i="3"/>
  <c r="L61" i="3"/>
  <c r="L62" i="3"/>
  <c r="L64" i="3"/>
  <c r="L65" i="3"/>
  <c r="L66" i="3"/>
  <c r="L67" i="3"/>
  <c r="L68" i="3"/>
  <c r="L69" i="3"/>
  <c r="L70" i="3"/>
  <c r="L72" i="3"/>
  <c r="L76" i="3"/>
  <c r="L77" i="3"/>
  <c r="L78" i="3"/>
  <c r="L79" i="3"/>
  <c r="L82" i="3"/>
  <c r="L84" i="3"/>
  <c r="L90" i="3"/>
  <c r="L91" i="3"/>
  <c r="K77" i="3"/>
  <c r="K78" i="3"/>
  <c r="K79" i="3"/>
  <c r="K82" i="3"/>
  <c r="K90" i="3"/>
  <c r="K91" i="3"/>
  <c r="K64" i="3"/>
  <c r="K65" i="3"/>
  <c r="K66" i="3"/>
  <c r="K67" i="3"/>
  <c r="K68" i="3"/>
  <c r="K69" i="3"/>
  <c r="K72" i="3"/>
  <c r="K44" i="3"/>
  <c r="K45" i="3"/>
  <c r="K46" i="3"/>
  <c r="K48" i="3"/>
  <c r="K50" i="3"/>
  <c r="K53" i="3"/>
  <c r="K54" i="3"/>
  <c r="K55" i="3"/>
  <c r="K57" i="3"/>
  <c r="K58" i="3"/>
  <c r="K59" i="3"/>
  <c r="K60" i="3"/>
  <c r="K61" i="3"/>
  <c r="H89" i="3"/>
  <c r="H88" i="3" s="1"/>
  <c r="H75" i="3"/>
  <c r="H56" i="3"/>
  <c r="H52" i="3"/>
  <c r="H49" i="3"/>
  <c r="H47" i="3"/>
  <c r="H43" i="3"/>
  <c r="J56" i="3"/>
  <c r="J97" i="3"/>
  <c r="J93" i="3"/>
  <c r="J92" i="3" s="1"/>
  <c r="G93" i="3"/>
  <c r="G92" i="3" s="1"/>
  <c r="J89" i="3"/>
  <c r="J88" i="3" s="1"/>
  <c r="G89" i="3"/>
  <c r="G88" i="3" s="1"/>
  <c r="J86" i="3"/>
  <c r="J85" i="3" s="1"/>
  <c r="G86" i="3"/>
  <c r="G85" i="3" s="1"/>
  <c r="J81" i="3"/>
  <c r="J80" i="3" s="1"/>
  <c r="H81" i="3"/>
  <c r="H80" i="3" s="1"/>
  <c r="G81" i="3"/>
  <c r="G80" i="3" s="1"/>
  <c r="J75" i="3"/>
  <c r="G75" i="3"/>
  <c r="H73" i="3"/>
  <c r="J52" i="3"/>
  <c r="G52" i="3"/>
  <c r="J49" i="3"/>
  <c r="G49" i="3"/>
  <c r="J47" i="3"/>
  <c r="K47" i="3" s="1"/>
  <c r="J43" i="3"/>
  <c r="G43" i="3"/>
  <c r="L25" i="3"/>
  <c r="L34" i="3"/>
  <c r="K34" i="3"/>
  <c r="K29" i="3"/>
  <c r="K31" i="3"/>
  <c r="K14" i="3"/>
  <c r="K19" i="3"/>
  <c r="K20" i="3"/>
  <c r="K24" i="3"/>
  <c r="K25" i="3"/>
  <c r="H32" i="3"/>
  <c r="H30" i="3"/>
  <c r="H27" i="3"/>
  <c r="L24" i="3"/>
  <c r="J96" i="3" l="1"/>
  <c r="K97" i="3"/>
  <c r="L56" i="3"/>
  <c r="K80" i="3"/>
  <c r="L75" i="3"/>
  <c r="L80" i="3"/>
  <c r="K96" i="3"/>
  <c r="K43" i="3"/>
  <c r="K49" i="3"/>
  <c r="K52" i="3"/>
  <c r="L89" i="3"/>
  <c r="L81" i="3"/>
  <c r="L52" i="3"/>
  <c r="K56" i="3"/>
  <c r="L43" i="3"/>
  <c r="K63" i="3"/>
  <c r="K88" i="3"/>
  <c r="L88" i="3"/>
  <c r="K89" i="3"/>
  <c r="K81" i="3"/>
  <c r="K75" i="3"/>
  <c r="L63" i="3"/>
  <c r="H51" i="3"/>
  <c r="L49" i="3"/>
  <c r="H42" i="3"/>
  <c r="L47" i="3"/>
  <c r="J42" i="3"/>
  <c r="G51" i="3"/>
  <c r="G42" i="3"/>
  <c r="J51" i="3"/>
  <c r="H23" i="3"/>
  <c r="H26" i="3"/>
  <c r="G41" i="3" l="1"/>
  <c r="G40" i="3" s="1"/>
  <c r="H41" i="3"/>
  <c r="H40" i="3" s="1"/>
  <c r="L51" i="3"/>
  <c r="K51" i="3"/>
  <c r="K42" i="3"/>
  <c r="L42" i="3"/>
  <c r="J41" i="3"/>
  <c r="H11" i="3"/>
  <c r="H10" i="3" s="1"/>
  <c r="L41" i="3" l="1"/>
  <c r="K41" i="3"/>
  <c r="J40" i="3"/>
  <c r="J33" i="3"/>
  <c r="G32" i="3"/>
  <c r="J16" i="3"/>
  <c r="G23" i="3"/>
  <c r="J30" i="3"/>
  <c r="G30" i="3"/>
  <c r="J23" i="3"/>
  <c r="G16" i="3"/>
  <c r="K13" i="3"/>
  <c r="K10" i="1"/>
  <c r="G15" i="1"/>
  <c r="K15" i="1" s="1"/>
  <c r="G12" i="1"/>
  <c r="G16" i="1" s="1"/>
  <c r="K12" i="1" l="1"/>
  <c r="L40" i="3"/>
  <c r="K40" i="3"/>
  <c r="J26" i="3"/>
  <c r="L26" i="3" s="1"/>
  <c r="G26" i="3"/>
  <c r="K23" i="3"/>
  <c r="L23" i="3"/>
  <c r="L33" i="3"/>
  <c r="K33" i="3"/>
  <c r="K30" i="3"/>
  <c r="L12" i="3"/>
  <c r="J32" i="3"/>
  <c r="K27" i="3"/>
  <c r="G12" i="3"/>
  <c r="K16" i="1" l="1"/>
  <c r="J11" i="3"/>
  <c r="G11" i="3"/>
  <c r="G10" i="3" s="1"/>
  <c r="K26" i="3"/>
  <c r="K12" i="3"/>
  <c r="L32" i="3"/>
  <c r="K32" i="3"/>
  <c r="L11" i="3" l="1"/>
  <c r="J10" i="3"/>
  <c r="L10" i="3" s="1"/>
  <c r="K11" i="3"/>
  <c r="K10" i="3" l="1"/>
  <c r="I94" i="11" l="1"/>
  <c r="H7" i="11"/>
  <c r="I7" i="11" s="1"/>
</calcChain>
</file>

<file path=xl/sharedStrings.xml><?xml version="1.0" encoding="utf-8"?>
<sst xmlns="http://schemas.openxmlformats.org/spreadsheetml/2006/main" count="531" uniqueCount="218">
  <si>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</si>
  <si>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</si>
  <si>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</si>
  <si>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</si>
  <si>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</si>
  <si>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</si>
  <si>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</si>
  <si>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</si>
  <si>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</si>
  <si>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</si>
  <si>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</si>
  <si>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</si>
  <si>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</si>
  <si>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</si>
  <si>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</si>
  <si>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</si>
  <si>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</si>
  <si>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</si>
  <si>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</si>
  <si>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</si>
  <si>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</si>
  <si>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</si>
  <si>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</si>
  <si>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</si>
  <si>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</si>
  <si>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</si>
  <si>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</si>
  <si>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</si>
  <si>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</si>
  <si>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</si>
  <si>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</si>
  <si>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</si>
  <si>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</si>
  <si>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</si>
  <si>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</si>
  <si>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</si>
  <si>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</si>
  <si>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</si>
  <si>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</si>
  <si>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</si>
  <si>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</si>
  <si>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</si>
  <si>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</si>
  <si>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</si>
  <si>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</si>
  <si>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</si>
  <si>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</si>
  <si>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</si>
  <si>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</si>
  <si>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</si>
  <si>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</si>
  <si>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</si>
  <si>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</si>
  <si>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</si>
  <si>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</si>
  <si>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</si>
  <si>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</si>
  <si>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</si>
  <si>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</si>
  <si>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</si>
  <si>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</si>
  <si>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</si>
  <si>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</si>
  <si>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</si>
  <si>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</si>
  <si>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</si>
  <si>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</si>
  <si>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</si>
  <si>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</si>
  <si>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</si>
  <si>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</si>
  <si>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</si>
  <si>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Potpore od međunarodnig organizacija</t>
  </si>
  <si>
    <t>Tekuće pomoći od institucija i tijela EU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</si>
  <si>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</si>
  <si>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</si>
  <si>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</si>
  <si>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Prijenosi između proračunskih korisnika istog proračuna</t>
  </si>
  <si>
    <t>Tekući prijenosi između proračunskih korisnika istog proračuna</t>
  </si>
  <si>
    <t>Prihodi po posebnim propisima</t>
  </si>
  <si>
    <t>Ostali nespomenuti prihodi</t>
  </si>
  <si>
    <t>Prihodi od pruženih usluga</t>
  </si>
  <si>
    <t>Prihodi od donacija</t>
  </si>
  <si>
    <t>Prihodi iz nadležnog proračuna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</si>
  <si>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</si>
  <si>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</si>
  <si>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redovne djelatnosti proračunskih korisnika</t>
  </si>
  <si>
    <t>Prihodi od upravnih i administrativnih pristojbi, pristojbi po posebnim propisima i naknada</t>
  </si>
  <si>
    <t>Donacije od pravnih i fizičkih osobaizvan općeg proračuna</t>
  </si>
  <si>
    <t>Plaće za prekovremeni rad</t>
  </si>
  <si>
    <t>Plaće za posebne uvjete rada</t>
  </si>
  <si>
    <t>Ostali rashodi za zaposlene</t>
  </si>
  <si>
    <t>Doprinosi na plaće</t>
  </si>
  <si>
    <t>Doprinosi za zdravstveno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</si>
  <si>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</si>
  <si>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</si>
  <si>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</si>
  <si>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</si>
  <si>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</si>
  <si>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</si>
  <si>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</si>
  <si>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</si>
  <si>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</si>
  <si>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</si>
  <si>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</si>
  <si>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</si>
  <si>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</si>
  <si>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</si>
  <si>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</si>
  <si>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</si>
  <si>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</si>
  <si>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Ostale usluge</t>
  </si>
  <si>
    <t>Naknade osobama izvan radnog odnosa</t>
  </si>
  <si>
    <t>Ostali nespomenuti rashodi poslovanja</t>
  </si>
  <si>
    <t>Naknade za rad predstavničkih i izvršnih tijela, povjerenstava i slično</t>
  </si>
  <si>
    <t>Premije osiguranja</t>
  </si>
  <si>
    <t>Pristojbe i naknade</t>
  </si>
  <si>
    <t>Financijski rashodi</t>
  </si>
  <si>
    <t>Ostali financijski rashodi</t>
  </si>
  <si>
    <t>Bankarske usluge i usluge platnog prometa</t>
  </si>
  <si>
    <t>Zatezne kamate</t>
  </si>
  <si>
    <t>Pomoći dane u inozemstvo i unutar općeg proračuna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</si>
  <si>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</si>
  <si>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</si>
  <si>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</si>
  <si>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</si>
  <si>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 xml:space="preserve">Ostali rashodi </t>
  </si>
  <si>
    <t>Tekuće donacije</t>
  </si>
  <si>
    <t>Tekuće donacije u novcu</t>
  </si>
  <si>
    <t>Tekuće donacije u naravi</t>
  </si>
  <si>
    <t>Rashodi za nabavu proizvedene dugotrajne imovine</t>
  </si>
  <si>
    <t>Postrojenja i oprema</t>
  </si>
  <si>
    <t xml:space="preserve">Ostali nespomenuti financijski rashodi </t>
  </si>
  <si>
    <t>4 Prihodi za posebne namjene</t>
  </si>
  <si>
    <t>43 Ostali prihodi za posebne namjene</t>
  </si>
  <si>
    <t>5 Pomoći</t>
  </si>
  <si>
    <t>52 Ostale pomoći i darovnice</t>
  </si>
  <si>
    <t>6 Donacije</t>
  </si>
  <si>
    <t>61 Donacije</t>
  </si>
  <si>
    <t>Skrb za socijalno osjetljive skupine</t>
  </si>
  <si>
    <t>A-734193</t>
  </si>
  <si>
    <t>Opći prihodi i primici</t>
  </si>
  <si>
    <t>Plaće</t>
  </si>
  <si>
    <t>Računalne usluge</t>
  </si>
  <si>
    <t>Ostale naknade troškova zaposlenima</t>
  </si>
  <si>
    <t>Skrb o osobama s mentalnim oštećenjem</t>
  </si>
  <si>
    <t xml:space="preserve">Plaće </t>
  </si>
  <si>
    <t>Izvoor financiranja:43</t>
  </si>
  <si>
    <t>Ostali prihodi za posebne namjene</t>
  </si>
  <si>
    <t>A-791010</t>
  </si>
  <si>
    <t>Ostale pomoći i darovnice</t>
  </si>
  <si>
    <t>Izvor financiranja:61</t>
  </si>
  <si>
    <t>Donacije</t>
  </si>
  <si>
    <t>Izvor financiranja:31</t>
  </si>
  <si>
    <t>Vlastiti prihodi</t>
  </si>
  <si>
    <t>Ostali nespomenuti financijski rashodi</t>
  </si>
  <si>
    <t>Naknade troškova osobama izvan radnog odnosa</t>
  </si>
  <si>
    <t>10 Socijalna zaštita</t>
  </si>
  <si>
    <t>IZVORNI PLAN ILI REBALANS 2024.*</t>
  </si>
  <si>
    <t>TEKUĆI PLAN 2024.*</t>
  </si>
  <si>
    <t xml:space="preserve">Prihodi od prodaje proizvoda i robe </t>
  </si>
  <si>
    <t>Kapitalne pomoći od institucija i tijela EU</t>
  </si>
  <si>
    <t xml:space="preserve"> </t>
  </si>
  <si>
    <t>Građevinski objekti</t>
  </si>
  <si>
    <t>Poslovni objekti</t>
  </si>
  <si>
    <t>Kapitalni prijenosi između proračunskih korisnika istog proračuna temeljem prijenosa EU sredstava</t>
  </si>
  <si>
    <t>Uređaji,strojevi i oprema za ostale namjene</t>
  </si>
  <si>
    <t>Rashodi za dodatna ulaganja na nefinancij. Imovini</t>
  </si>
  <si>
    <t>Dodatna ulaganja na građevinskim objektima</t>
  </si>
  <si>
    <t>7=5/3*100</t>
  </si>
  <si>
    <t>581 NPOO</t>
  </si>
  <si>
    <t xml:space="preserve">107 Socijalna pomoć stanovništvu koje nije obuhvaćeno redovnim socijalnim programima </t>
  </si>
  <si>
    <t>1012 Invaliditet</t>
  </si>
  <si>
    <t>Rashodi za ddatna ulaganja na nefinancijskoj imovini</t>
  </si>
  <si>
    <t>5=4/2*100</t>
  </si>
  <si>
    <t>Potpore</t>
  </si>
  <si>
    <t>Rashodi za nabavu proizvedene dugotraj.imovine</t>
  </si>
  <si>
    <t>Uređaji ,strojevi i oprema za ostale namjene</t>
  </si>
  <si>
    <t xml:space="preserve">        </t>
  </si>
  <si>
    <t>T-797014</t>
  </si>
  <si>
    <t>Razvoj socijalnih usluga u zajednici NPOO</t>
  </si>
  <si>
    <t>Izvor financiranja: 581</t>
  </si>
  <si>
    <t>Mehanizam za oporavak i otpornost</t>
  </si>
  <si>
    <t>Doprinosi za zdravstv. Osiguranje</t>
  </si>
  <si>
    <t>Izvor financiranja:52</t>
  </si>
  <si>
    <t>Izvor financiranja:11</t>
  </si>
  <si>
    <t>563 Europski fond za reg.razvoj (EFRR)</t>
  </si>
  <si>
    <t xml:space="preserve">OSTVARENJE/IZVRŠENJE 
1.-12.2023. </t>
  </si>
  <si>
    <t xml:space="preserve">OSTVARENJE/IZVRŠENJE 
1.-12.2024. </t>
  </si>
  <si>
    <t xml:space="preserve">IZVRŠENJE FINANCIJSKOG PLANA DOMA ZA ODRASLE OSOBE LOBOR-GRAD ZA RAZDOBLJE 01.01.2024 - 31.12.2024 GODINE </t>
  </si>
  <si>
    <t xml:space="preserve">OSTVARENJE/ IZVRŠENJE 
1.-12.2023. </t>
  </si>
  <si>
    <t xml:space="preserve">OSTVARENJE/ IZVRŠENJE 
1.-12.2024. </t>
  </si>
  <si>
    <t xml:space="preserve">Kapitalni prijenosi između proračunskih korisnika istog proračuna </t>
  </si>
  <si>
    <t>Prijevozna sredstva</t>
  </si>
  <si>
    <t>Prijevozna sredstva u cestovnom prometu</t>
  </si>
  <si>
    <t>Dodatna ulaganja na postrojenjima i opremi</t>
  </si>
  <si>
    <t xml:space="preserve">IZVRŠENJE 
1.-12.2023. </t>
  </si>
  <si>
    <t xml:space="preserve">IZVRŠENJE 
1.-12.2024. </t>
  </si>
  <si>
    <t>st.7</t>
  </si>
  <si>
    <t>IZVJEŠTAJ PO PROGRAMSKOJ KLASIFIKACIJI (4003)</t>
  </si>
  <si>
    <t>Podizanje kvalitete i dostupnosti socijalne skrbi</t>
  </si>
  <si>
    <t xml:space="preserve">A-791011 </t>
  </si>
  <si>
    <t>Operativni Program konkurentnosti i kohezija infrastruktura</t>
  </si>
  <si>
    <t>Izvoor financiranja:563</t>
  </si>
  <si>
    <t>Europski fond za reg. razvoj</t>
  </si>
  <si>
    <t>Ostali rashodi</t>
  </si>
  <si>
    <t>Tekuće donacije iz EU</t>
  </si>
  <si>
    <t>Uređaji, strojevi i oprema za ostale namjene</t>
  </si>
  <si>
    <t xml:space="preserve">Izvor financiranja 43 </t>
  </si>
  <si>
    <t>Izvoor financiranja:12</t>
  </si>
  <si>
    <t>Sredstva učešća za pomoći</t>
  </si>
  <si>
    <t>Izvoor financiranja:11</t>
  </si>
  <si>
    <t>K-790014</t>
  </si>
  <si>
    <t>Sufinanciranje energetske obnove zgrada u sustavu socijslne skrbi</t>
  </si>
  <si>
    <t>Rashodi za dodatna ulaganja na nefinancijskoj imovini</t>
  </si>
  <si>
    <t xml:space="preserve">OSTVARENJE/  IZVRŠENJE 
1.-12.2024. </t>
  </si>
  <si>
    <t>K-618350</t>
  </si>
  <si>
    <t>Poboljšanje infrastrukture u sustavu socijalne skbri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</si>
</sst>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3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i/>
      <sz val="10"/>
      <color theme="1"/>
      <name val="Ar,"/>
      <charset val="238"/>
    </font>
    <font>
      <sz val="10"/>
      <color theme="1"/>
      <name val="Ar,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,"/>
      <charset val="238"/>
    </font>
    <font>
      <b/>
      <i/>
      <sz val="10"/>
      <color theme="1"/>
      <name val="Ar,"/>
      <charset val="238"/>
    </font>
    <font>
      <b/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58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3" fontId="6" fillId="2" borderId="3" xfId="0" applyNumberFormat="1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3" fontId="5" fillId="3" borderId="3" xfId="0" applyNumberFormat="1" applyFont="1" applyFill="1" applyBorder="1" applyAlignment="1">
      <alignment horizontal="right"/>
    </xf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6" fillId="3" borderId="3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164" fontId="6" fillId="0" borderId="3" xfId="0" applyNumberFormat="1" applyFont="1" applyBorder="1" applyAlignment="1">
      <alignment horizontal="right"/>
    </xf>
    <xf numFmtId="164" fontId="6" fillId="3" borderId="3" xfId="0" applyNumberFormat="1" applyFont="1" applyFill="1" applyBorder="1" applyAlignment="1">
      <alignment horizontal="right"/>
    </xf>
    <xf numFmtId="0" fontId="4" fillId="0" borderId="0" xfId="0" applyFont="1" applyAlignment="1">
      <alignment vertical="center" wrapText="1"/>
    </xf>
    <xf numFmtId="164" fontId="7" fillId="0" borderId="3" xfId="0" applyNumberFormat="1" applyFont="1" applyBorder="1" applyAlignment="1">
      <alignment horizontal="right" vertical="center"/>
    </xf>
    <xf numFmtId="164" fontId="7" fillId="3" borderId="3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7" fillId="3" borderId="3" xfId="0" applyNumberFormat="1" applyFont="1" applyFill="1" applyBorder="1" applyAlignment="1">
      <alignment horizontal="right" vertical="center" wrapText="1"/>
    </xf>
    <xf numFmtId="0" fontId="0" fillId="0" borderId="6" xfId="0" applyBorder="1"/>
    <xf numFmtId="164" fontId="3" fillId="2" borderId="3" xfId="0" applyNumberFormat="1" applyFont="1" applyFill="1" applyBorder="1" applyAlignment="1">
      <alignment horizontal="right"/>
    </xf>
    <xf numFmtId="164" fontId="6" fillId="2" borderId="3" xfId="0" applyNumberFormat="1" applyFont="1" applyFill="1" applyBorder="1"/>
    <xf numFmtId="164" fontId="0" fillId="0" borderId="3" xfId="0" applyNumberFormat="1" applyBorder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18" fillId="0" borderId="3" xfId="0" applyFont="1" applyBorder="1"/>
    <xf numFmtId="0" fontId="19" fillId="0" borderId="3" xfId="0" applyFont="1" applyBorder="1" applyAlignment="1">
      <alignment horizontal="center"/>
    </xf>
    <xf numFmtId="0" fontId="19" fillId="0" borderId="3" xfId="0" applyFont="1" applyBorder="1"/>
    <xf numFmtId="0" fontId="20" fillId="0" borderId="3" xfId="0" applyFont="1" applyBorder="1"/>
    <xf numFmtId="0" fontId="17" fillId="2" borderId="3" xfId="0" applyFont="1" applyFill="1" applyBorder="1" applyAlignment="1">
      <alignment horizontal="left"/>
    </xf>
    <xf numFmtId="0" fontId="17" fillId="2" borderId="3" xfId="0" applyFont="1" applyFill="1" applyBorder="1" applyAlignment="1">
      <alignment horizontal="center"/>
    </xf>
    <xf numFmtId="0" fontId="17" fillId="2" borderId="3" xfId="0" applyFont="1" applyFill="1" applyBorder="1"/>
    <xf numFmtId="0" fontId="21" fillId="2" borderId="3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center"/>
    </xf>
    <xf numFmtId="0" fontId="21" fillId="2" borderId="3" xfId="0" applyFont="1" applyFill="1" applyBorder="1"/>
    <xf numFmtId="0" fontId="22" fillId="2" borderId="3" xfId="0" applyFont="1" applyFill="1" applyBorder="1" applyAlignment="1">
      <alignment horizontal="left"/>
    </xf>
    <xf numFmtId="0" fontId="22" fillId="2" borderId="3" xfId="0" applyFont="1" applyFill="1" applyBorder="1"/>
    <xf numFmtId="0" fontId="22" fillId="2" borderId="3" xfId="0" applyFont="1" applyFill="1" applyBorder="1" applyAlignment="1">
      <alignment horizontal="center"/>
    </xf>
    <xf numFmtId="0" fontId="19" fillId="2" borderId="3" xfId="0" applyFont="1" applyFill="1" applyBorder="1"/>
    <xf numFmtId="0" fontId="19" fillId="2" borderId="3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22" fillId="2" borderId="3" xfId="0" applyFont="1" applyFill="1" applyBorder="1" applyAlignment="1">
      <alignment wrapText="1"/>
    </xf>
    <xf numFmtId="0" fontId="19" fillId="2" borderId="3" xfId="0" applyFont="1" applyFill="1" applyBorder="1" applyAlignment="1">
      <alignment wrapText="1"/>
    </xf>
    <xf numFmtId="0" fontId="20" fillId="0" borderId="3" xfId="0" applyFont="1" applyBorder="1" applyAlignment="1">
      <alignment horizontal="left"/>
    </xf>
    <xf numFmtId="164" fontId="23" fillId="2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center" vertical="center"/>
    </xf>
    <xf numFmtId="164" fontId="16" fillId="2" borderId="3" xfId="0" applyNumberFormat="1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horizontal="right" wrapText="1"/>
    </xf>
    <xf numFmtId="4" fontId="7" fillId="0" borderId="3" xfId="0" applyNumberFormat="1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164" fontId="6" fillId="3" borderId="3" xfId="0" quotePrefix="1" applyNumberFormat="1" applyFont="1" applyFill="1" applyBorder="1" applyAlignment="1">
      <alignment horizontal="right" wrapText="1"/>
    </xf>
    <xf numFmtId="164" fontId="0" fillId="0" borderId="0" xfId="0" applyNumberFormat="1"/>
    <xf numFmtId="0" fontId="6" fillId="3" borderId="3" xfId="0" applyFont="1" applyFill="1" applyBorder="1" applyAlignment="1">
      <alignment horizontal="right" vertical="center" wrapText="1"/>
    </xf>
    <xf numFmtId="164" fontId="6" fillId="3" borderId="3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20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3" borderId="12" xfId="0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center"/>
    </xf>
    <xf numFmtId="0" fontId="20" fillId="2" borderId="3" xfId="0" applyFont="1" applyFill="1" applyBorder="1"/>
    <xf numFmtId="4" fontId="22" fillId="2" borderId="6" xfId="0" applyNumberFormat="1" applyFont="1" applyFill="1" applyBorder="1" applyAlignment="1">
      <alignment horizontal="center"/>
    </xf>
    <xf numFmtId="4" fontId="22" fillId="2" borderId="3" xfId="0" applyNumberFormat="1" applyFont="1" applyFill="1" applyBorder="1" applyAlignment="1">
      <alignment horizontal="center"/>
    </xf>
    <xf numFmtId="4" fontId="19" fillId="2" borderId="12" xfId="0" applyNumberFormat="1" applyFont="1" applyFill="1" applyBorder="1" applyAlignment="1">
      <alignment horizontal="center"/>
    </xf>
    <xf numFmtId="4" fontId="19" fillId="0" borderId="3" xfId="0" applyNumberFormat="1" applyFont="1" applyBorder="1" applyAlignment="1">
      <alignment horizontal="center"/>
    </xf>
    <xf numFmtId="4" fontId="19" fillId="0" borderId="3" xfId="0" applyNumberFormat="1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4" fontId="22" fillId="0" borderId="3" xfId="0" applyNumberFormat="1" applyFont="1" applyBorder="1" applyAlignment="1">
      <alignment horizontal="center"/>
    </xf>
    <xf numFmtId="4" fontId="22" fillId="0" borderId="3" xfId="0" applyNumberFormat="1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4" fontId="3" fillId="2" borderId="3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left" vertical="center" wrapText="1"/>
    </xf>
    <xf numFmtId="4" fontId="6" fillId="5" borderId="7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/>
    </xf>
    <xf numFmtId="4" fontId="3" fillId="2" borderId="12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22" fillId="0" borderId="3" xfId="0" applyFont="1" applyBorder="1" applyAlignment="1">
      <alignment horizontal="left" wrapText="1"/>
    </xf>
    <xf numFmtId="0" fontId="20" fillId="2" borderId="3" xfId="0" applyFont="1" applyFill="1" applyBorder="1" applyAlignment="1">
      <alignment horizontal="left"/>
    </xf>
    <xf numFmtId="0" fontId="20" fillId="2" borderId="0" xfId="0" applyFont="1" applyFill="1"/>
    <xf numFmtId="0" fontId="18" fillId="2" borderId="3" xfId="0" applyFont="1" applyFill="1" applyBorder="1"/>
    <xf numFmtId="4" fontId="3" fillId="2" borderId="3" xfId="0" applyNumberFormat="1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left"/>
    </xf>
    <xf numFmtId="0" fontId="9" fillId="2" borderId="3" xfId="0" quotePrefix="1" applyFont="1" applyFill="1" applyBorder="1" applyAlignment="1">
      <alignment horizontal="center" vertical="center"/>
    </xf>
    <xf numFmtId="0" fontId="22" fillId="0" borderId="3" xfId="0" applyFont="1" applyBorder="1"/>
    <xf numFmtId="4" fontId="21" fillId="2" borderId="3" xfId="0" applyNumberFormat="1" applyFont="1" applyFill="1" applyBorder="1" applyAlignment="1">
      <alignment horizontal="center"/>
    </xf>
    <xf numFmtId="4" fontId="25" fillId="2" borderId="3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164" fontId="19" fillId="0" borderId="0" xfId="0" applyNumberFormat="1" applyFont="1" applyAlignment="1">
      <alignment horizont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/>
    </xf>
    <xf numFmtId="0" fontId="20" fillId="0" borderId="12" xfId="0" applyFont="1" applyBorder="1"/>
    <xf numFmtId="0" fontId="20" fillId="2" borderId="12" xfId="0" applyFont="1" applyFill="1" applyBorder="1"/>
    <xf numFmtId="0" fontId="18" fillId="2" borderId="12" xfId="0" applyFont="1" applyFill="1" applyBorder="1"/>
    <xf numFmtId="0" fontId="19" fillId="2" borderId="12" xfId="0" applyFont="1" applyFill="1" applyBorder="1" applyAlignment="1">
      <alignment horizontal="center"/>
    </xf>
    <xf numFmtId="0" fontId="19" fillId="2" borderId="12" xfId="0" applyFont="1" applyFill="1" applyBorder="1"/>
    <xf numFmtId="0" fontId="19" fillId="3" borderId="3" xfId="0" applyFont="1" applyFill="1" applyBorder="1" applyAlignment="1">
      <alignment wrapText="1"/>
    </xf>
    <xf numFmtId="4" fontId="19" fillId="3" borderId="3" xfId="0" applyNumberFormat="1" applyFont="1" applyFill="1" applyBorder="1" applyAlignment="1">
      <alignment horizontal="center"/>
    </xf>
    <xf numFmtId="0" fontId="24" fillId="4" borderId="12" xfId="0" applyFont="1" applyFill="1" applyBorder="1" applyAlignment="1">
      <alignment horizontal="left" vertical="center" wrapText="1"/>
    </xf>
    <xf numFmtId="0" fontId="6" fillId="5" borderId="18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vertical="center" wrapText="1"/>
    </xf>
    <xf numFmtId="4" fontId="6" fillId="5" borderId="3" xfId="0" applyNumberFormat="1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vertical="center" wrapText="1"/>
    </xf>
    <xf numFmtId="4" fontId="22" fillId="6" borderId="3" xfId="0" applyNumberFormat="1" applyFont="1" applyFill="1" applyBorder="1" applyAlignment="1">
      <alignment horizontal="center"/>
    </xf>
    <xf numFmtId="4" fontId="6" fillId="6" borderId="3" xfId="0" applyNumberFormat="1" applyFont="1" applyFill="1" applyBorder="1" applyAlignment="1">
      <alignment horizontal="center"/>
    </xf>
    <xf numFmtId="0" fontId="9" fillId="6" borderId="3" xfId="0" applyFont="1" applyFill="1" applyBorder="1" applyAlignment="1">
      <alignment horizontal="left" vertical="center" wrapText="1"/>
    </xf>
    <xf numFmtId="164" fontId="6" fillId="2" borderId="3" xfId="0" applyNumberFormat="1" applyFont="1" applyFill="1" applyBorder="1" applyAlignment="1">
      <alignment horizontal="right"/>
    </xf>
    <xf numFmtId="164" fontId="22" fillId="0" borderId="3" xfId="0" applyNumberFormat="1" applyFont="1" applyBorder="1"/>
    <xf numFmtId="164" fontId="7" fillId="3" borderId="3" xfId="0" applyNumberFormat="1" applyFont="1" applyFill="1" applyBorder="1" applyAlignment="1">
      <alignment wrapText="1"/>
    </xf>
    <xf numFmtId="4" fontId="19" fillId="2" borderId="0" xfId="0" applyNumberFormat="1" applyFont="1" applyFill="1"/>
    <xf numFmtId="0" fontId="6" fillId="0" borderId="3" xfId="0" quotePrefix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26" fillId="2" borderId="3" xfId="0" applyFont="1" applyFill="1" applyBorder="1"/>
    <xf numFmtId="0" fontId="26" fillId="2" borderId="3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8" fillId="2" borderId="3" xfId="0" applyFont="1" applyFill="1" applyBorder="1"/>
    <xf numFmtId="0" fontId="29" fillId="2" borderId="3" xfId="0" quotePrefix="1" applyFont="1" applyFill="1" applyBorder="1" applyAlignment="1">
      <alignment horizontal="left" vertical="center"/>
    </xf>
    <xf numFmtId="0" fontId="29" fillId="2" borderId="3" xfId="0" quotePrefix="1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wrapText="1"/>
    </xf>
    <xf numFmtId="0" fontId="29" fillId="2" borderId="3" xfId="0" applyFont="1" applyFill="1" applyBorder="1" applyAlignment="1">
      <alignment vertical="center" wrapText="1"/>
    </xf>
    <xf numFmtId="0" fontId="29" fillId="2" borderId="3" xfId="0" quotePrefix="1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/>
    </xf>
    <xf numFmtId="164" fontId="1" fillId="0" borderId="3" xfId="0" applyNumberFormat="1" applyFont="1" applyBorder="1"/>
    <xf numFmtId="164" fontId="9" fillId="0" borderId="3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19" fillId="2" borderId="21" xfId="0" applyFont="1" applyFill="1" applyBorder="1" applyAlignment="1">
      <alignment wrapText="1"/>
    </xf>
    <xf numFmtId="0" fontId="14" fillId="0" borderId="3" xfId="0" applyFont="1" applyBorder="1"/>
    <xf numFmtId="4" fontId="19" fillId="0" borderId="3" xfId="0" applyNumberFormat="1" applyFont="1" applyBorder="1" applyAlignment="1">
      <alignment horizontal="left" wrapText="1"/>
    </xf>
    <xf numFmtId="0" fontId="19" fillId="0" borderId="3" xfId="0" applyFont="1" applyBorder="1" applyAlignment="1"/>
    <xf numFmtId="0" fontId="19" fillId="2" borderId="0" xfId="0" applyFont="1" applyFill="1" applyBorder="1" applyAlignment="1">
      <alignment wrapText="1"/>
    </xf>
    <xf numFmtId="0" fontId="22" fillId="3" borderId="3" xfId="0" applyFont="1" applyFill="1" applyBorder="1" applyAlignment="1">
      <alignment wrapText="1"/>
    </xf>
    <xf numFmtId="0" fontId="14" fillId="2" borderId="3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22" fillId="3" borderId="21" xfId="0" applyFont="1" applyFill="1" applyBorder="1" applyAlignment="1">
      <alignment wrapText="1"/>
    </xf>
    <xf numFmtId="4" fontId="22" fillId="3" borderId="3" xfId="0" applyNumberFormat="1" applyFont="1" applyFill="1" applyBorder="1" applyAlignment="1">
      <alignment horizontal="center"/>
    </xf>
    <xf numFmtId="0" fontId="6" fillId="0" borderId="3" xfId="0" quotePrefix="1" applyFont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center"/>
    </xf>
    <xf numFmtId="0" fontId="19" fillId="2" borderId="18" xfId="0" applyFont="1" applyFill="1" applyBorder="1" applyAlignment="1">
      <alignment wrapText="1"/>
    </xf>
    <xf numFmtId="4" fontId="19" fillId="2" borderId="0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wrapText="1"/>
    </xf>
    <xf numFmtId="0" fontId="6" fillId="5" borderId="3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25" xfId="0" applyFont="1" applyFill="1" applyBorder="1" applyAlignment="1">
      <alignment horizontal="left" vertical="center"/>
    </xf>
    <xf numFmtId="0" fontId="6" fillId="5" borderId="22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5" borderId="24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6" fillId="5" borderId="16" xfId="0" applyFont="1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5"/>
  <sheetViews>
    <sheetView workbookViewId="0">
      <selection activeCell="M1" sqref="M1"/>
    </sheetView>
  </sheetViews>
  <sheetFormatPr defaultRowHeight="1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>
      <c r="B1" s="217" t="s">
        <v>189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9"/>
    </row>
    <row r="2" spans="2:13" ht="18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>
      <c r="B3" s="217" t="s">
        <v>11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8"/>
    </row>
    <row r="4" spans="2:13" ht="18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>
      <c r="B5" s="217" t="s">
        <v>61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7"/>
    </row>
    <row r="6" spans="2:13" ht="18" customHeight="1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27"/>
    </row>
    <row r="7" spans="2:13" ht="18" customHeight="1">
      <c r="B7" s="207" t="s">
        <v>71</v>
      </c>
      <c r="C7" s="207"/>
      <c r="D7" s="207"/>
      <c r="E7" s="207"/>
      <c r="F7" s="207"/>
      <c r="G7" s="5"/>
      <c r="H7" s="6"/>
      <c r="I7" s="6"/>
      <c r="J7" s="6"/>
      <c r="K7" s="32"/>
      <c r="L7" s="32"/>
    </row>
    <row r="8" spans="2:13" ht="25.5">
      <c r="B8" s="210" t="s">
        <v>7</v>
      </c>
      <c r="C8" s="210"/>
      <c r="D8" s="210"/>
      <c r="E8" s="210"/>
      <c r="F8" s="210"/>
      <c r="G8" s="194" t="s">
        <v>187</v>
      </c>
      <c r="H8" s="164" t="s">
        <v>158</v>
      </c>
      <c r="I8" s="164" t="s">
        <v>159</v>
      </c>
      <c r="J8" s="194" t="s">
        <v>188</v>
      </c>
      <c r="K8" s="30" t="s">
        <v>29</v>
      </c>
      <c r="L8" s="30" t="s">
        <v>58</v>
      </c>
    </row>
    <row r="9" spans="2:13">
      <c r="B9" s="224">
        <v>1</v>
      </c>
      <c r="C9" s="224"/>
      <c r="D9" s="224"/>
      <c r="E9" s="224"/>
      <c r="F9" s="225"/>
      <c r="G9" s="36">
        <v>2</v>
      </c>
      <c r="H9" s="35">
        <v>3</v>
      </c>
      <c r="I9" s="35">
        <v>4</v>
      </c>
      <c r="J9" s="35">
        <v>5</v>
      </c>
      <c r="K9" s="35" t="s">
        <v>41</v>
      </c>
      <c r="L9" s="35" t="s">
        <v>169</v>
      </c>
    </row>
    <row r="10" spans="2:13">
      <c r="B10" s="208" t="s">
        <v>31</v>
      </c>
      <c r="C10" s="209"/>
      <c r="D10" s="209"/>
      <c r="E10" s="209"/>
      <c r="F10" s="222"/>
      <c r="G10" s="179">
        <v>5959283</v>
      </c>
      <c r="H10" s="50">
        <v>5316080</v>
      </c>
      <c r="I10" s="50"/>
      <c r="J10" s="50">
        <v>4522876</v>
      </c>
      <c r="K10" s="50">
        <f>J10/G10*100</f>
        <v>75.896311687161017</v>
      </c>
      <c r="L10" s="50">
        <f t="shared" ref="L10:L16" si="0">J10/H10*100</f>
        <v>85.079156069886082</v>
      </c>
    </row>
    <row r="11" spans="2:13">
      <c r="B11" s="223" t="s">
        <v>30</v>
      </c>
      <c r="C11" s="222"/>
      <c r="D11" s="222"/>
      <c r="E11" s="222"/>
      <c r="F11" s="222"/>
      <c r="G11" s="53">
        <v>0</v>
      </c>
      <c r="H11" s="180">
        <v>0</v>
      </c>
      <c r="I11" s="180"/>
      <c r="J11" s="180">
        <v>0</v>
      </c>
      <c r="K11" s="50">
        <v>0</v>
      </c>
      <c r="L11" s="50">
        <v>0</v>
      </c>
    </row>
    <row r="12" spans="2:13">
      <c r="B12" s="219" t="s">
        <v>0</v>
      </c>
      <c r="C12" s="220"/>
      <c r="D12" s="220"/>
      <c r="E12" s="220"/>
      <c r="F12" s="221"/>
      <c r="G12" s="54">
        <f>G10</f>
        <v>5959283</v>
      </c>
      <c r="H12" s="54">
        <f t="shared" ref="H12:J12" si="1">H10</f>
        <v>5316080</v>
      </c>
      <c r="I12" s="54">
        <f t="shared" si="1"/>
        <v>0</v>
      </c>
      <c r="J12" s="54">
        <f t="shared" si="1"/>
        <v>4522876</v>
      </c>
      <c r="K12" s="50">
        <f t="shared" ref="K12:K16" si="2">J12/G12*100</f>
        <v>75.896311687161017</v>
      </c>
      <c r="L12" s="50">
        <f t="shared" si="0"/>
        <v>85.079156069886082</v>
      </c>
    </row>
    <row r="13" spans="2:13">
      <c r="B13" s="228" t="s">
        <v>32</v>
      </c>
      <c r="C13" s="209"/>
      <c r="D13" s="209"/>
      <c r="E13" s="209"/>
      <c r="F13" s="209"/>
      <c r="G13" s="179">
        <v>3663754</v>
      </c>
      <c r="H13" s="50">
        <v>3930978</v>
      </c>
      <c r="I13" s="50"/>
      <c r="J13" s="50">
        <v>4486418</v>
      </c>
      <c r="K13" s="50">
        <f t="shared" si="2"/>
        <v>122.45412765158359</v>
      </c>
      <c r="L13" s="50">
        <f t="shared" si="0"/>
        <v>114.12981705824861</v>
      </c>
    </row>
    <row r="14" spans="2:13">
      <c r="B14" s="223" t="s">
        <v>33</v>
      </c>
      <c r="C14" s="222"/>
      <c r="D14" s="222"/>
      <c r="E14" s="222"/>
      <c r="F14" s="222"/>
      <c r="G14" s="55">
        <v>2266143</v>
      </c>
      <c r="H14" s="180">
        <v>1385367</v>
      </c>
      <c r="I14" s="50"/>
      <c r="J14" s="180">
        <v>5332</v>
      </c>
      <c r="K14" s="50">
        <f t="shared" si="2"/>
        <v>0.23528965294776191</v>
      </c>
      <c r="L14" s="50">
        <f t="shared" si="0"/>
        <v>0.38487996321552337</v>
      </c>
    </row>
    <row r="15" spans="2:13">
      <c r="B15" s="21" t="s">
        <v>1</v>
      </c>
      <c r="C15" s="22"/>
      <c r="D15" s="22"/>
      <c r="E15" s="22"/>
      <c r="F15" s="22"/>
      <c r="G15" s="195">
        <f>G13+G14</f>
        <v>5929897</v>
      </c>
      <c r="H15" s="195">
        <f t="shared" ref="H15:J15" si="3">H13+H14</f>
        <v>5316345</v>
      </c>
      <c r="I15" s="54">
        <f t="shared" si="3"/>
        <v>0</v>
      </c>
      <c r="J15" s="195">
        <f t="shared" si="3"/>
        <v>4491750</v>
      </c>
      <c r="K15" s="50">
        <f t="shared" si="2"/>
        <v>75.747521415633358</v>
      </c>
      <c r="L15" s="50">
        <f t="shared" si="0"/>
        <v>84.489437762221968</v>
      </c>
    </row>
    <row r="16" spans="2:13">
      <c r="B16" s="227" t="s">
        <v>2</v>
      </c>
      <c r="C16" s="220"/>
      <c r="D16" s="220"/>
      <c r="E16" s="220"/>
      <c r="F16" s="220"/>
      <c r="G16" s="56">
        <f>G12-G15</f>
        <v>29386</v>
      </c>
      <c r="H16" s="56">
        <f t="shared" ref="H16:J16" si="4">H12-H15</f>
        <v>-265</v>
      </c>
      <c r="I16" s="56">
        <f t="shared" si="4"/>
        <v>0</v>
      </c>
      <c r="J16" s="56">
        <f t="shared" si="4"/>
        <v>31126</v>
      </c>
      <c r="K16" s="50">
        <f t="shared" si="2"/>
        <v>105.92118695977678</v>
      </c>
      <c r="L16" s="50">
        <f t="shared" si="0"/>
        <v>-11745.66037735849</v>
      </c>
    </row>
    <row r="17" spans="1:49" ht="18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>
      <c r="B18" s="207" t="s">
        <v>68</v>
      </c>
      <c r="C18" s="207"/>
      <c r="D18" s="207"/>
      <c r="E18" s="207"/>
      <c r="F18" s="207"/>
      <c r="G18" s="52"/>
      <c r="H18" s="7"/>
      <c r="I18" s="7"/>
      <c r="J18" s="7"/>
      <c r="K18" s="1"/>
      <c r="L18" s="1"/>
      <c r="M18" s="1"/>
    </row>
    <row r="19" spans="1:49" ht="25.5">
      <c r="B19" s="210" t="s">
        <v>7</v>
      </c>
      <c r="C19" s="210"/>
      <c r="D19" s="210"/>
      <c r="E19" s="210"/>
      <c r="F19" s="210"/>
      <c r="G19" s="30" t="s">
        <v>64</v>
      </c>
      <c r="H19" s="2" t="s">
        <v>60</v>
      </c>
      <c r="I19" s="2" t="s">
        <v>57</v>
      </c>
      <c r="J19" s="2" t="s">
        <v>65</v>
      </c>
      <c r="K19" s="2" t="s">
        <v>29</v>
      </c>
      <c r="L19" s="2" t="s">
        <v>58</v>
      </c>
    </row>
    <row r="20" spans="1:49">
      <c r="B20" s="211">
        <v>1</v>
      </c>
      <c r="C20" s="212"/>
      <c r="D20" s="212"/>
      <c r="E20" s="212"/>
      <c r="F20" s="212"/>
      <c r="G20" s="37">
        <v>2</v>
      </c>
      <c r="H20" s="35">
        <v>3</v>
      </c>
      <c r="I20" s="35">
        <v>4</v>
      </c>
      <c r="J20" s="35">
        <v>5</v>
      </c>
      <c r="K20" s="35" t="s">
        <v>41</v>
      </c>
      <c r="L20" s="35" t="s">
        <v>42</v>
      </c>
    </row>
    <row r="21" spans="1:49" ht="15.75" customHeight="1">
      <c r="B21" s="208" t="s">
        <v>34</v>
      </c>
      <c r="C21" s="213"/>
      <c r="D21" s="213"/>
      <c r="E21" s="213"/>
      <c r="F21" s="213"/>
      <c r="G21" s="88">
        <v>0</v>
      </c>
      <c r="H21" s="20">
        <v>0</v>
      </c>
      <c r="I21" s="20">
        <v>0</v>
      </c>
      <c r="J21" s="50">
        <v>0</v>
      </c>
      <c r="K21" s="20">
        <v>0</v>
      </c>
      <c r="L21" s="20">
        <v>0</v>
      </c>
    </row>
    <row r="22" spans="1:49">
      <c r="B22" s="208" t="s">
        <v>35</v>
      </c>
      <c r="C22" s="209"/>
      <c r="D22" s="209"/>
      <c r="E22" s="209"/>
      <c r="F22" s="209"/>
      <c r="G22" s="87">
        <v>0</v>
      </c>
      <c r="H22" s="20">
        <v>0</v>
      </c>
      <c r="I22" s="20">
        <v>0</v>
      </c>
      <c r="J22" s="50">
        <v>0</v>
      </c>
      <c r="K22" s="20">
        <v>0</v>
      </c>
      <c r="L22" s="20">
        <v>0</v>
      </c>
    </row>
    <row r="23" spans="1:49" ht="15" customHeight="1">
      <c r="B23" s="214" t="s">
        <v>59</v>
      </c>
      <c r="C23" s="215"/>
      <c r="D23" s="215"/>
      <c r="E23" s="215"/>
      <c r="F23" s="216"/>
      <c r="G23" s="89">
        <v>0</v>
      </c>
      <c r="H23" s="92">
        <v>0</v>
      </c>
      <c r="I23" s="92">
        <v>0</v>
      </c>
      <c r="J23" s="93">
        <v>0</v>
      </c>
      <c r="K23" s="39" t="s">
        <v>162</v>
      </c>
      <c r="L23" s="39" t="s">
        <v>162</v>
      </c>
    </row>
    <row r="24" spans="1:49" s="40" customFormat="1" ht="15" customHeight="1">
      <c r="A24"/>
      <c r="B24" s="208" t="s">
        <v>17</v>
      </c>
      <c r="C24" s="209"/>
      <c r="D24" s="209"/>
      <c r="E24" s="209"/>
      <c r="F24" s="209"/>
      <c r="G24" s="87">
        <v>0</v>
      </c>
      <c r="H24" s="163">
        <v>0</v>
      </c>
      <c r="I24" s="20">
        <v>0</v>
      </c>
      <c r="J24" s="50">
        <v>0</v>
      </c>
      <c r="K24" s="50">
        <v>0</v>
      </c>
      <c r="L24" s="50">
        <v>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0" customFormat="1" ht="15" customHeight="1">
      <c r="A25"/>
      <c r="B25" s="208" t="s">
        <v>67</v>
      </c>
      <c r="C25" s="209"/>
      <c r="D25" s="209"/>
      <c r="E25" s="209"/>
      <c r="F25" s="209"/>
      <c r="G25" s="87">
        <v>0</v>
      </c>
      <c r="H25" s="50">
        <v>0</v>
      </c>
      <c r="I25" s="20">
        <v>0</v>
      </c>
      <c r="J25" s="50">
        <v>0</v>
      </c>
      <c r="K25" s="50">
        <v>0</v>
      </c>
      <c r="L25" s="50">
        <v>0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9" customFormat="1">
      <c r="A26" s="47"/>
      <c r="B26" s="214" t="s">
        <v>69</v>
      </c>
      <c r="C26" s="215"/>
      <c r="D26" s="215"/>
      <c r="E26" s="215"/>
      <c r="F26" s="216"/>
      <c r="G26" s="90">
        <v>0</v>
      </c>
      <c r="H26" s="92">
        <v>0</v>
      </c>
      <c r="I26" s="48">
        <v>0</v>
      </c>
      <c r="J26" s="93">
        <v>0</v>
      </c>
      <c r="K26" s="51">
        <v>0</v>
      </c>
      <c r="L26" s="48">
        <v>0</v>
      </c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</row>
    <row r="27" spans="1:49" ht="15.75">
      <c r="B27" s="226" t="s">
        <v>70</v>
      </c>
      <c r="C27" s="226"/>
      <c r="D27" s="226"/>
      <c r="E27" s="226"/>
      <c r="F27" s="226"/>
      <c r="G27" s="162">
        <v>0</v>
      </c>
      <c r="H27" s="41">
        <v>0</v>
      </c>
      <c r="I27" s="41">
        <v>0</v>
      </c>
      <c r="J27" s="162">
        <v>0</v>
      </c>
      <c r="K27" s="51">
        <v>0</v>
      </c>
      <c r="L27" s="41">
        <v>0</v>
      </c>
    </row>
    <row r="29" spans="1:49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49">
      <c r="B30" s="206" t="s">
        <v>162</v>
      </c>
      <c r="C30" s="206"/>
      <c r="D30" s="206"/>
      <c r="E30" s="206"/>
      <c r="F30" s="206"/>
      <c r="G30" s="206"/>
      <c r="H30" s="206"/>
      <c r="I30" s="206"/>
      <c r="J30" s="206"/>
      <c r="K30" s="206"/>
      <c r="L30" s="206"/>
    </row>
    <row r="31" spans="1:49" ht="15" customHeight="1">
      <c r="B31" s="206" t="s">
        <v>162</v>
      </c>
      <c r="C31" s="206"/>
      <c r="D31" s="206"/>
      <c r="E31" s="206"/>
      <c r="F31" s="206"/>
      <c r="G31" s="206"/>
      <c r="H31" s="206"/>
      <c r="I31" s="206"/>
      <c r="J31" s="206"/>
      <c r="K31" s="206"/>
      <c r="L31" s="206"/>
    </row>
    <row r="32" spans="1:49" ht="15" customHeight="1">
      <c r="B32" s="206" t="s">
        <v>162</v>
      </c>
      <c r="C32" s="206"/>
      <c r="D32" s="206"/>
      <c r="E32" s="206"/>
      <c r="F32" s="206"/>
      <c r="G32" s="206"/>
      <c r="H32" s="206"/>
      <c r="I32" s="206"/>
      <c r="J32" s="206"/>
      <c r="K32" s="206"/>
      <c r="L32" s="206"/>
    </row>
    <row r="33" spans="2:12" ht="36.75" customHeight="1"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6"/>
    </row>
    <row r="34" spans="2:12" ht="15" customHeight="1">
      <c r="B34" s="218" t="s">
        <v>162</v>
      </c>
      <c r="C34" s="218"/>
      <c r="D34" s="218"/>
      <c r="E34" s="218"/>
      <c r="F34" s="218"/>
      <c r="G34" s="218"/>
      <c r="H34" s="218"/>
      <c r="I34" s="218"/>
      <c r="J34" s="218"/>
      <c r="K34" s="218"/>
      <c r="L34" s="218"/>
    </row>
    <row r="35" spans="2:12"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opLeftCell="A44" zoomScale="90" zoomScaleNormal="90" workbookViewId="0">
      <selection activeCell="K35" sqref="K35"/>
    </sheetView>
  </sheetViews>
  <sheetFormatPr defaultRowHeight="1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28515625" customWidth="1"/>
    <col min="7" max="10" width="25.28515625" customWidth="1"/>
    <col min="11" max="12" width="15.7109375" customWidth="1"/>
  </cols>
  <sheetData>
    <row r="1" spans="2:12" ht="18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>
      <c r="B2" s="217" t="s">
        <v>11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2:12" ht="18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>
      <c r="B4" s="217" t="s">
        <v>63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</row>
    <row r="5" spans="2:12" ht="18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>
      <c r="B6" s="217" t="s">
        <v>43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</row>
    <row r="7" spans="2:12" ht="18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>
      <c r="B8" s="232" t="s">
        <v>7</v>
      </c>
      <c r="C8" s="233"/>
      <c r="D8" s="233"/>
      <c r="E8" s="233"/>
      <c r="F8" s="234"/>
      <c r="G8" s="39" t="s">
        <v>190</v>
      </c>
      <c r="H8" s="39" t="s">
        <v>158</v>
      </c>
      <c r="I8" s="39" t="s">
        <v>159</v>
      </c>
      <c r="J8" s="39" t="s">
        <v>191</v>
      </c>
      <c r="K8" s="39" t="s">
        <v>29</v>
      </c>
      <c r="L8" s="39" t="s">
        <v>58</v>
      </c>
    </row>
    <row r="9" spans="2:12">
      <c r="B9" s="229">
        <v>1</v>
      </c>
      <c r="C9" s="230"/>
      <c r="D9" s="230"/>
      <c r="E9" s="230"/>
      <c r="F9" s="231"/>
      <c r="G9" s="42">
        <v>2</v>
      </c>
      <c r="H9" s="42">
        <v>3</v>
      </c>
      <c r="I9" s="42">
        <v>4</v>
      </c>
      <c r="J9" s="42">
        <v>5</v>
      </c>
      <c r="K9" s="42" t="s">
        <v>41</v>
      </c>
      <c r="L9" s="42" t="s">
        <v>169</v>
      </c>
    </row>
    <row r="10" spans="2:12">
      <c r="B10" s="10"/>
      <c r="C10" s="10"/>
      <c r="D10" s="10"/>
      <c r="E10" s="10"/>
      <c r="F10" s="10" t="s">
        <v>56</v>
      </c>
      <c r="G10" s="160">
        <f>G11</f>
        <v>5959283</v>
      </c>
      <c r="H10" s="160">
        <f>H11</f>
        <v>5316080</v>
      </c>
      <c r="I10" s="8"/>
      <c r="J10" s="161">
        <f>J11</f>
        <v>4522876</v>
      </c>
      <c r="K10" s="60">
        <f>J10/G10*100</f>
        <v>75.896311687161017</v>
      </c>
      <c r="L10" s="60">
        <f>J10/H10*100</f>
        <v>85.079156069886082</v>
      </c>
    </row>
    <row r="11" spans="2:12">
      <c r="B11" s="10">
        <v>6</v>
      </c>
      <c r="C11" s="10"/>
      <c r="D11" s="10"/>
      <c r="E11" s="10"/>
      <c r="F11" s="10" t="s">
        <v>3</v>
      </c>
      <c r="G11" s="59">
        <f>G12+G23+G26+G32</f>
        <v>5959283</v>
      </c>
      <c r="H11" s="59">
        <f>H12+H23+H26+H32</f>
        <v>5316080</v>
      </c>
      <c r="I11" s="38"/>
      <c r="J11" s="59">
        <f>J12+J23+J26+J32</f>
        <v>4522876</v>
      </c>
      <c r="K11" s="60">
        <f>J11/G11*100</f>
        <v>75.896311687161017</v>
      </c>
      <c r="L11" s="60">
        <f>J11/H11*100</f>
        <v>85.079156069886082</v>
      </c>
    </row>
    <row r="12" spans="2:12" ht="25.5">
      <c r="B12" s="10"/>
      <c r="C12" s="14">
        <v>63</v>
      </c>
      <c r="D12" s="14"/>
      <c r="E12" s="10">
        <v>63</v>
      </c>
      <c r="F12" s="173" t="s">
        <v>15</v>
      </c>
      <c r="G12" s="58">
        <f>G13+G16+G19</f>
        <v>2366528</v>
      </c>
      <c r="H12" s="58">
        <f>H13+H16+H19</f>
        <v>1388818</v>
      </c>
      <c r="I12" s="8"/>
      <c r="J12" s="60">
        <f>J13+J19</f>
        <v>154568</v>
      </c>
      <c r="K12" s="60">
        <f t="shared" ref="K12:K34" si="0">J12/G12*100</f>
        <v>6.5314249398274598</v>
      </c>
      <c r="L12" s="60">
        <f t="shared" ref="L12:L34" si="1">J12/H12*100</f>
        <v>11.129464047845001</v>
      </c>
    </row>
    <row r="13" spans="2:12">
      <c r="B13" s="11"/>
      <c r="C13" s="11"/>
      <c r="D13" s="11">
        <v>632</v>
      </c>
      <c r="E13" s="19">
        <v>632</v>
      </c>
      <c r="F13" s="171" t="s">
        <v>72</v>
      </c>
      <c r="G13" s="58">
        <f>G14+G15</f>
        <v>1691473</v>
      </c>
      <c r="H13" s="58">
        <f>H14+H15</f>
        <v>0</v>
      </c>
      <c r="I13" s="8"/>
      <c r="J13" s="60">
        <f>J14+J15</f>
        <v>152214</v>
      </c>
      <c r="K13" s="60">
        <f t="shared" si="0"/>
        <v>8.9989021403238478</v>
      </c>
      <c r="L13" s="60">
        <v>0</v>
      </c>
    </row>
    <row r="14" spans="2:12">
      <c r="B14" s="11"/>
      <c r="C14" s="11"/>
      <c r="D14" s="11"/>
      <c r="E14" s="11">
        <v>6323</v>
      </c>
      <c r="F14" s="11" t="s">
        <v>73</v>
      </c>
      <c r="G14" s="58">
        <v>132751</v>
      </c>
      <c r="H14" s="58">
        <v>0</v>
      </c>
      <c r="I14" s="8"/>
      <c r="J14" s="60">
        <v>152214</v>
      </c>
      <c r="K14" s="60">
        <f t="shared" si="0"/>
        <v>114.66128315417585</v>
      </c>
      <c r="L14" s="60">
        <v>0</v>
      </c>
    </row>
    <row r="15" spans="2:12">
      <c r="B15" s="11"/>
      <c r="C15" s="11"/>
      <c r="D15" s="11"/>
      <c r="E15" s="11">
        <v>6324</v>
      </c>
      <c r="F15" s="11" t="s">
        <v>161</v>
      </c>
      <c r="G15" s="58">
        <v>1558722</v>
      </c>
      <c r="H15" s="58">
        <v>0</v>
      </c>
      <c r="I15" s="8"/>
      <c r="J15" s="60"/>
      <c r="K15" s="60"/>
      <c r="L15" s="60"/>
    </row>
    <row r="16" spans="2:12" ht="27" customHeight="1">
      <c r="B16" s="11"/>
      <c r="C16" s="11"/>
      <c r="D16" s="12">
        <v>636</v>
      </c>
      <c r="E16" s="11">
        <v>636</v>
      </c>
      <c r="F16" s="176" t="s">
        <v>74</v>
      </c>
      <c r="G16" s="58">
        <f>G17+G18</f>
        <v>0</v>
      </c>
      <c r="H16" s="58">
        <f>H17+H18</f>
        <v>0</v>
      </c>
      <c r="I16" s="8"/>
      <c r="J16" s="60">
        <f>J17</f>
        <v>0</v>
      </c>
      <c r="K16" s="60">
        <v>0</v>
      </c>
      <c r="L16" s="60">
        <v>0</v>
      </c>
    </row>
    <row r="17" spans="2:12" ht="25.5">
      <c r="B17" s="11"/>
      <c r="C17" s="11"/>
      <c r="D17" s="11"/>
      <c r="E17" s="11">
        <v>6361</v>
      </c>
      <c r="F17" s="26" t="s">
        <v>75</v>
      </c>
      <c r="G17" s="58">
        <v>0</v>
      </c>
      <c r="H17" s="58">
        <v>0</v>
      </c>
      <c r="I17" s="8"/>
      <c r="J17" s="60">
        <v>0</v>
      </c>
      <c r="K17" s="60">
        <v>0</v>
      </c>
      <c r="L17" s="60">
        <v>0</v>
      </c>
    </row>
    <row r="18" spans="2:12" ht="25.5">
      <c r="B18" s="11"/>
      <c r="C18" s="11"/>
      <c r="D18" s="11"/>
      <c r="E18" s="11">
        <v>6362</v>
      </c>
      <c r="F18" s="26" t="s">
        <v>76</v>
      </c>
      <c r="G18" s="58">
        <v>0</v>
      </c>
      <c r="H18" s="58">
        <v>0</v>
      </c>
      <c r="I18" s="8"/>
      <c r="J18" s="60">
        <v>0</v>
      </c>
      <c r="K18" s="60">
        <v>0</v>
      </c>
      <c r="L18" s="60">
        <v>0</v>
      </c>
    </row>
    <row r="19" spans="2:12" ht="25.5">
      <c r="B19" s="11"/>
      <c r="C19" s="11"/>
      <c r="D19" s="11">
        <v>639</v>
      </c>
      <c r="E19" s="19">
        <v>639</v>
      </c>
      <c r="F19" s="176" t="s">
        <v>77</v>
      </c>
      <c r="G19" s="58">
        <f>G20+G21+G22</f>
        <v>675055</v>
      </c>
      <c r="H19" s="58">
        <f>H20+H22</f>
        <v>1388818</v>
      </c>
      <c r="I19" s="58">
        <f t="shared" ref="I19" si="2">I20</f>
        <v>0</v>
      </c>
      <c r="J19" s="58">
        <f>J20</f>
        <v>2354</v>
      </c>
      <c r="K19" s="60">
        <f t="shared" si="0"/>
        <v>0.34871232714371425</v>
      </c>
      <c r="L19" s="60">
        <v>0</v>
      </c>
    </row>
    <row r="20" spans="2:12" ht="25.5">
      <c r="B20" s="11"/>
      <c r="C20" s="11"/>
      <c r="D20" s="11"/>
      <c r="E20" s="11">
        <v>6391</v>
      </c>
      <c r="F20" s="26" t="s">
        <v>78</v>
      </c>
      <c r="G20" s="58">
        <v>2637</v>
      </c>
      <c r="H20" s="58">
        <v>3451</v>
      </c>
      <c r="I20" s="8"/>
      <c r="J20" s="60">
        <v>2354</v>
      </c>
      <c r="K20" s="60">
        <f t="shared" si="0"/>
        <v>89.268107698141833</v>
      </c>
      <c r="L20" s="60">
        <v>0</v>
      </c>
    </row>
    <row r="21" spans="2:12" ht="25.5">
      <c r="B21" s="11"/>
      <c r="D21" s="11"/>
      <c r="E21" s="11">
        <v>6392</v>
      </c>
      <c r="F21" s="26" t="s">
        <v>192</v>
      </c>
      <c r="G21" s="58">
        <v>672418</v>
      </c>
      <c r="H21" s="58"/>
      <c r="I21" s="8"/>
      <c r="J21" s="60"/>
      <c r="K21" s="60"/>
      <c r="L21" s="60"/>
    </row>
    <row r="22" spans="2:12" ht="25.5">
      <c r="B22" s="11"/>
      <c r="C22" s="11"/>
      <c r="D22" s="11"/>
      <c r="E22" s="11">
        <v>6394</v>
      </c>
      <c r="F22" s="26" t="s">
        <v>165</v>
      </c>
      <c r="G22" s="58">
        <v>0</v>
      </c>
      <c r="H22" s="58">
        <v>1385367</v>
      </c>
      <c r="I22" s="8"/>
      <c r="J22" s="60">
        <v>0</v>
      </c>
      <c r="K22" s="60">
        <v>0</v>
      </c>
      <c r="L22" s="60">
        <v>0</v>
      </c>
    </row>
    <row r="23" spans="2:12" ht="38.25">
      <c r="B23" s="11"/>
      <c r="C23" s="11">
        <v>65</v>
      </c>
      <c r="D23" s="11"/>
      <c r="E23" s="19">
        <v>65</v>
      </c>
      <c r="F23" s="176" t="s">
        <v>87</v>
      </c>
      <c r="G23" s="58">
        <f>G24</f>
        <v>532133</v>
      </c>
      <c r="H23" s="58">
        <f>H24</f>
        <v>502674</v>
      </c>
      <c r="I23" s="8"/>
      <c r="J23" s="60">
        <f>J24</f>
        <v>582305</v>
      </c>
      <c r="K23" s="60">
        <f t="shared" si="0"/>
        <v>109.42846995018162</v>
      </c>
      <c r="L23" s="60">
        <f t="shared" si="1"/>
        <v>115.84147976621031</v>
      </c>
    </row>
    <row r="24" spans="2:12">
      <c r="B24" s="11"/>
      <c r="C24" s="11"/>
      <c r="D24" s="11">
        <v>652</v>
      </c>
      <c r="E24" s="19">
        <v>652</v>
      </c>
      <c r="F24" s="176" t="s">
        <v>79</v>
      </c>
      <c r="G24" s="58">
        <f>G25</f>
        <v>532133</v>
      </c>
      <c r="H24" s="58">
        <f t="shared" ref="H24:J24" si="3">H25</f>
        <v>502674</v>
      </c>
      <c r="I24" s="58">
        <f t="shared" si="3"/>
        <v>0</v>
      </c>
      <c r="J24" s="58">
        <f t="shared" si="3"/>
        <v>582305</v>
      </c>
      <c r="K24" s="60">
        <f t="shared" si="0"/>
        <v>109.42846995018162</v>
      </c>
      <c r="L24" s="60">
        <f t="shared" si="1"/>
        <v>115.84147976621031</v>
      </c>
    </row>
    <row r="25" spans="2:12">
      <c r="B25" s="11"/>
      <c r="C25" s="11"/>
      <c r="D25" s="11"/>
      <c r="E25" s="11">
        <v>6526</v>
      </c>
      <c r="F25" s="26" t="s">
        <v>80</v>
      </c>
      <c r="G25" s="58">
        <v>532133</v>
      </c>
      <c r="H25" s="58">
        <v>502674</v>
      </c>
      <c r="I25" s="8"/>
      <c r="J25" s="60">
        <v>582305</v>
      </c>
      <c r="K25" s="60">
        <f t="shared" si="0"/>
        <v>109.42846995018162</v>
      </c>
      <c r="L25" s="60">
        <f t="shared" si="1"/>
        <v>115.84147976621031</v>
      </c>
    </row>
    <row r="26" spans="2:12" ht="25.5">
      <c r="B26" s="11"/>
      <c r="C26" s="11">
        <v>66</v>
      </c>
      <c r="D26" s="12"/>
      <c r="E26" s="11">
        <v>66</v>
      </c>
      <c r="F26" s="173" t="s">
        <v>18</v>
      </c>
      <c r="G26" s="58">
        <f>G27+G30</f>
        <v>67481</v>
      </c>
      <c r="H26" s="58">
        <f>H27+H30</f>
        <v>23890</v>
      </c>
      <c r="I26" s="8"/>
      <c r="J26" s="60">
        <f>J27+J30</f>
        <v>77038</v>
      </c>
      <c r="K26" s="60">
        <f t="shared" si="0"/>
        <v>114.16250500140781</v>
      </c>
      <c r="L26" s="60">
        <f t="shared" si="1"/>
        <v>322.46965257429883</v>
      </c>
    </row>
    <row r="27" spans="2:12" ht="25.5">
      <c r="B27" s="11"/>
      <c r="C27" s="19"/>
      <c r="D27" s="12">
        <v>661</v>
      </c>
      <c r="E27" s="19">
        <v>661</v>
      </c>
      <c r="F27" s="173" t="s">
        <v>36</v>
      </c>
      <c r="G27" s="58">
        <f>G28+G29</f>
        <v>64917</v>
      </c>
      <c r="H27" s="58">
        <f>H29</f>
        <v>23890</v>
      </c>
      <c r="I27" s="8"/>
      <c r="J27" s="60">
        <f>J28+J29</f>
        <v>73287</v>
      </c>
      <c r="K27" s="60">
        <f t="shared" si="0"/>
        <v>112.89338694024677</v>
      </c>
      <c r="L27" s="60">
        <v>0</v>
      </c>
    </row>
    <row r="28" spans="2:12">
      <c r="B28" s="11"/>
      <c r="C28" s="19"/>
      <c r="D28" s="12"/>
      <c r="E28" s="12">
        <v>6614</v>
      </c>
      <c r="F28" s="14" t="s">
        <v>160</v>
      </c>
      <c r="G28" s="58">
        <v>41314</v>
      </c>
      <c r="H28" s="58">
        <v>0</v>
      </c>
      <c r="I28" s="8"/>
      <c r="J28" s="60">
        <v>48351</v>
      </c>
      <c r="K28" s="60">
        <f t="shared" ref="K28" si="4">J28/G28*100</f>
        <v>117.03296703296704</v>
      </c>
      <c r="L28" s="60">
        <v>0</v>
      </c>
    </row>
    <row r="29" spans="2:12">
      <c r="B29" s="11"/>
      <c r="C29" s="19"/>
      <c r="D29" s="12"/>
      <c r="E29" s="12">
        <v>6615</v>
      </c>
      <c r="F29" s="14" t="s">
        <v>81</v>
      </c>
      <c r="G29" s="58">
        <v>23603</v>
      </c>
      <c r="H29" s="58">
        <v>23890</v>
      </c>
      <c r="I29" s="8"/>
      <c r="J29" s="60">
        <v>24936</v>
      </c>
      <c r="K29" s="60">
        <f t="shared" si="0"/>
        <v>105.64758717112232</v>
      </c>
      <c r="L29" s="60">
        <v>0</v>
      </c>
    </row>
    <row r="30" spans="2:12" ht="25.5">
      <c r="B30" s="11"/>
      <c r="C30" s="19"/>
      <c r="D30" s="12">
        <v>663</v>
      </c>
      <c r="E30" s="19">
        <v>663</v>
      </c>
      <c r="F30" s="173" t="s">
        <v>88</v>
      </c>
      <c r="G30" s="58">
        <f>G31</f>
        <v>2564</v>
      </c>
      <c r="H30" s="58">
        <f>H31</f>
        <v>0</v>
      </c>
      <c r="I30" s="8"/>
      <c r="J30" s="60">
        <f>J31</f>
        <v>3751</v>
      </c>
      <c r="K30" s="60">
        <f t="shared" si="0"/>
        <v>146.29485179407175</v>
      </c>
      <c r="L30" s="60">
        <v>0</v>
      </c>
    </row>
    <row r="31" spans="2:12">
      <c r="B31" s="11"/>
      <c r="C31" s="19"/>
      <c r="D31" s="12"/>
      <c r="E31" s="12">
        <v>6631</v>
      </c>
      <c r="F31" s="14" t="s">
        <v>82</v>
      </c>
      <c r="G31" s="58">
        <v>2564</v>
      </c>
      <c r="H31" s="58">
        <v>0</v>
      </c>
      <c r="I31" s="8"/>
      <c r="J31" s="60">
        <v>3751</v>
      </c>
      <c r="K31" s="60">
        <f t="shared" si="0"/>
        <v>146.29485179407175</v>
      </c>
      <c r="L31" s="60">
        <v>0</v>
      </c>
    </row>
    <row r="32" spans="2:12">
      <c r="B32" s="11"/>
      <c r="C32" s="11">
        <v>67</v>
      </c>
      <c r="D32" s="12"/>
      <c r="E32" s="19">
        <v>67</v>
      </c>
      <c r="F32" s="10" t="s">
        <v>83</v>
      </c>
      <c r="G32" s="58">
        <f>G33</f>
        <v>2993141</v>
      </c>
      <c r="H32" s="58">
        <f>H33</f>
        <v>3400698</v>
      </c>
      <c r="I32" s="8"/>
      <c r="J32" s="60">
        <f>J33</f>
        <v>3708965</v>
      </c>
      <c r="K32" s="60">
        <f t="shared" si="0"/>
        <v>123.91547875626307</v>
      </c>
      <c r="L32" s="60">
        <f t="shared" si="1"/>
        <v>109.06481551728497</v>
      </c>
    </row>
    <row r="33" spans="2:12" ht="25.5">
      <c r="B33" s="11"/>
      <c r="C33" s="11"/>
      <c r="D33" s="12">
        <v>671</v>
      </c>
      <c r="E33" s="19">
        <v>671</v>
      </c>
      <c r="F33" s="176" t="s">
        <v>86</v>
      </c>
      <c r="G33" s="58">
        <f>G34+G35</f>
        <v>2993141</v>
      </c>
      <c r="H33" s="58">
        <v>3400698</v>
      </c>
      <c r="I33" s="8"/>
      <c r="J33" s="60">
        <f>J34+J35</f>
        <v>3708965</v>
      </c>
      <c r="K33" s="60">
        <f t="shared" si="0"/>
        <v>123.91547875626307</v>
      </c>
      <c r="L33" s="60">
        <f t="shared" si="1"/>
        <v>109.06481551728497</v>
      </c>
    </row>
    <row r="34" spans="2:12" ht="25.5">
      <c r="B34" s="11"/>
      <c r="C34" s="19"/>
      <c r="D34" s="31"/>
      <c r="E34" s="12">
        <v>6711</v>
      </c>
      <c r="F34" s="14" t="s">
        <v>84</v>
      </c>
      <c r="G34" s="58">
        <v>2959366</v>
      </c>
      <c r="H34" s="58">
        <v>3400698</v>
      </c>
      <c r="I34" s="8"/>
      <c r="J34" s="60">
        <v>3706233</v>
      </c>
      <c r="K34" s="60">
        <f t="shared" si="0"/>
        <v>125.23739882123401</v>
      </c>
      <c r="L34" s="60">
        <f t="shared" si="1"/>
        <v>108.98447906870882</v>
      </c>
    </row>
    <row r="35" spans="2:12" ht="25.5">
      <c r="B35" s="11"/>
      <c r="C35" s="11"/>
      <c r="D35" s="57"/>
      <c r="E35" s="12">
        <v>6712</v>
      </c>
      <c r="F35" s="14" t="s">
        <v>85</v>
      </c>
      <c r="G35" s="58">
        <v>33775</v>
      </c>
      <c r="H35" s="58">
        <v>0</v>
      </c>
      <c r="I35" s="8"/>
      <c r="J35" s="60">
        <v>2732</v>
      </c>
      <c r="K35" s="60">
        <v>0</v>
      </c>
      <c r="L35" s="60">
        <v>0</v>
      </c>
    </row>
    <row r="37" spans="2:12" ht="18">
      <c r="B37" s="3"/>
      <c r="C37" s="3"/>
      <c r="D37" s="3"/>
      <c r="E37" s="3"/>
      <c r="F37" s="3"/>
      <c r="G37" s="3"/>
      <c r="H37" s="3"/>
      <c r="I37" s="3"/>
      <c r="J37" s="4"/>
      <c r="K37" s="4"/>
      <c r="L37" s="4"/>
    </row>
    <row r="38" spans="2:12" ht="36.75" customHeight="1">
      <c r="B38" s="232" t="s">
        <v>7</v>
      </c>
      <c r="C38" s="233"/>
      <c r="D38" s="233"/>
      <c r="E38" s="233"/>
      <c r="F38" s="234"/>
      <c r="G38" s="39" t="s">
        <v>190</v>
      </c>
      <c r="H38" s="39" t="s">
        <v>158</v>
      </c>
      <c r="I38" s="39" t="s">
        <v>159</v>
      </c>
      <c r="J38" s="39" t="s">
        <v>191</v>
      </c>
      <c r="K38" s="39" t="s">
        <v>29</v>
      </c>
      <c r="L38" s="39" t="s">
        <v>58</v>
      </c>
    </row>
    <row r="39" spans="2:12">
      <c r="B39" s="229">
        <v>1</v>
      </c>
      <c r="C39" s="230"/>
      <c r="D39" s="230"/>
      <c r="E39" s="230"/>
      <c r="F39" s="231"/>
      <c r="G39" s="42">
        <v>2</v>
      </c>
      <c r="H39" s="42">
        <v>3</v>
      </c>
      <c r="I39" s="42">
        <v>4</v>
      </c>
      <c r="J39" s="42">
        <v>5</v>
      </c>
      <c r="K39" s="42" t="s">
        <v>41</v>
      </c>
      <c r="L39" s="42" t="s">
        <v>169</v>
      </c>
    </row>
    <row r="40" spans="2:12">
      <c r="B40" s="10"/>
      <c r="C40" s="10"/>
      <c r="D40" s="10"/>
      <c r="E40" s="10"/>
      <c r="F40" s="10" t="s">
        <v>55</v>
      </c>
      <c r="G40" s="160">
        <f>G41+G96</f>
        <v>5929897</v>
      </c>
      <c r="H40" s="160">
        <f>H41+H96</f>
        <v>5316345</v>
      </c>
      <c r="I40" s="8"/>
      <c r="J40" s="178">
        <f>J41+J96</f>
        <v>4491750</v>
      </c>
      <c r="K40" s="60">
        <f>J40/G40*100</f>
        <v>75.747521415633358</v>
      </c>
      <c r="L40" s="60">
        <f>J40/H40*100</f>
        <v>84.489437762221968</v>
      </c>
    </row>
    <row r="41" spans="2:12">
      <c r="B41" s="10">
        <v>3</v>
      </c>
      <c r="C41" s="10"/>
      <c r="D41" s="10"/>
      <c r="E41" s="10">
        <v>3</v>
      </c>
      <c r="F41" s="173" t="s">
        <v>4</v>
      </c>
      <c r="G41" s="160">
        <f>G42+G51+G80+G85+G88</f>
        <v>3663754</v>
      </c>
      <c r="H41" s="160">
        <f>H42+H51+H80+H85+H88+H92</f>
        <v>3930978</v>
      </c>
      <c r="I41" s="58"/>
      <c r="J41" s="160">
        <f>J42+J51+J80+J85+J88+J92</f>
        <v>4486418</v>
      </c>
      <c r="K41" s="60">
        <f>J41/G41*100</f>
        <v>122.45412765158359</v>
      </c>
      <c r="L41" s="60">
        <f t="shared" ref="L41:L91" si="5">J41/H41*100</f>
        <v>114.12981705824861</v>
      </c>
    </row>
    <row r="42" spans="2:12">
      <c r="B42" s="10"/>
      <c r="C42" s="14">
        <v>31</v>
      </c>
      <c r="D42" s="14"/>
      <c r="E42" s="10">
        <v>31</v>
      </c>
      <c r="F42" s="173" t="s">
        <v>5</v>
      </c>
      <c r="G42" s="58">
        <f>G43+G47+G49</f>
        <v>2404002</v>
      </c>
      <c r="H42" s="58">
        <f>H43+H47+H49</f>
        <v>2774404</v>
      </c>
      <c r="I42" s="58"/>
      <c r="J42" s="58">
        <f>J43+J47+J49</f>
        <v>3285645</v>
      </c>
      <c r="K42" s="60">
        <f t="shared" ref="K42:K99" si="6">J42/G42*100</f>
        <v>136.6739711531022</v>
      </c>
      <c r="L42" s="60">
        <f t="shared" si="5"/>
        <v>118.4270567660658</v>
      </c>
    </row>
    <row r="43" spans="2:12">
      <c r="B43" s="11"/>
      <c r="C43" s="11"/>
      <c r="D43" s="11">
        <v>311</v>
      </c>
      <c r="E43" s="19">
        <v>311</v>
      </c>
      <c r="F43" s="171" t="s">
        <v>37</v>
      </c>
      <c r="G43" s="58">
        <f>G44+G45+G46</f>
        <v>1968946</v>
      </c>
      <c r="H43" s="58">
        <f>H44+H45+H46</f>
        <v>2275854</v>
      </c>
      <c r="I43" s="58"/>
      <c r="J43" s="58">
        <f>J44+J45+J46</f>
        <v>2705464</v>
      </c>
      <c r="K43" s="60">
        <f t="shared" si="6"/>
        <v>137.40671404903944</v>
      </c>
      <c r="L43" s="60">
        <f t="shared" si="5"/>
        <v>118.87686995738743</v>
      </c>
    </row>
    <row r="44" spans="2:12">
      <c r="B44" s="11"/>
      <c r="C44" s="11"/>
      <c r="D44" s="11"/>
      <c r="E44" s="83">
        <v>3111</v>
      </c>
      <c r="F44" s="11" t="s">
        <v>38</v>
      </c>
      <c r="G44" s="58">
        <v>1585209</v>
      </c>
      <c r="H44" s="58">
        <v>1826807</v>
      </c>
      <c r="I44" s="58"/>
      <c r="J44" s="60">
        <v>2364765</v>
      </c>
      <c r="K44" s="60">
        <f t="shared" si="6"/>
        <v>149.17685932895915</v>
      </c>
      <c r="L44" s="60">
        <f t="shared" si="5"/>
        <v>129.44799313775346</v>
      </c>
    </row>
    <row r="45" spans="2:12">
      <c r="B45" s="11"/>
      <c r="C45" s="11"/>
      <c r="D45" s="11"/>
      <c r="E45" s="83">
        <v>3113</v>
      </c>
      <c r="F45" s="61" t="s">
        <v>89</v>
      </c>
      <c r="G45" s="58">
        <v>1083</v>
      </c>
      <c r="H45" s="58">
        <v>2800</v>
      </c>
      <c r="I45" s="58"/>
      <c r="J45" s="60">
        <v>4678</v>
      </c>
      <c r="K45" s="60">
        <f t="shared" si="6"/>
        <v>431.94829178208681</v>
      </c>
      <c r="L45" s="60">
        <f t="shared" si="5"/>
        <v>167.07142857142858</v>
      </c>
    </row>
    <row r="46" spans="2:12">
      <c r="B46" s="11"/>
      <c r="C46" s="11"/>
      <c r="D46" s="11"/>
      <c r="E46" s="83">
        <v>3114</v>
      </c>
      <c r="F46" s="61" t="s">
        <v>90</v>
      </c>
      <c r="G46" s="58">
        <v>382654</v>
      </c>
      <c r="H46" s="58">
        <v>446247</v>
      </c>
      <c r="I46" s="58"/>
      <c r="J46" s="60">
        <v>336021</v>
      </c>
      <c r="K46" s="60">
        <f t="shared" si="6"/>
        <v>87.81327256477131</v>
      </c>
      <c r="L46" s="60">
        <f t="shared" si="5"/>
        <v>75.29932974339323</v>
      </c>
    </row>
    <row r="47" spans="2:12">
      <c r="B47" s="11"/>
      <c r="C47" s="11"/>
      <c r="D47" s="11">
        <v>312</v>
      </c>
      <c r="E47" s="131">
        <v>312</v>
      </c>
      <c r="F47" s="19" t="s">
        <v>91</v>
      </c>
      <c r="G47" s="58">
        <f>G48</f>
        <v>121907</v>
      </c>
      <c r="H47" s="58">
        <f>H48</f>
        <v>123034</v>
      </c>
      <c r="I47" s="58"/>
      <c r="J47" s="60">
        <f>J48</f>
        <v>152252</v>
      </c>
      <c r="K47" s="60">
        <f t="shared" si="6"/>
        <v>124.89192581229953</v>
      </c>
      <c r="L47" s="60">
        <f t="shared" si="5"/>
        <v>123.74790708259506</v>
      </c>
    </row>
    <row r="48" spans="2:12">
      <c r="B48" s="11"/>
      <c r="C48" s="11"/>
      <c r="D48" s="11"/>
      <c r="E48" s="83">
        <v>3121</v>
      </c>
      <c r="F48" s="11" t="s">
        <v>91</v>
      </c>
      <c r="G48" s="58">
        <v>121907</v>
      </c>
      <c r="H48" s="58">
        <v>123034</v>
      </c>
      <c r="I48" s="58"/>
      <c r="J48" s="60">
        <v>152252</v>
      </c>
      <c r="K48" s="60">
        <f t="shared" si="6"/>
        <v>124.89192581229953</v>
      </c>
      <c r="L48" s="60">
        <f t="shared" si="5"/>
        <v>123.74790708259506</v>
      </c>
    </row>
    <row r="49" spans="2:12">
      <c r="B49" s="11"/>
      <c r="C49" s="11"/>
      <c r="D49" s="11">
        <v>313</v>
      </c>
      <c r="E49" s="131">
        <v>313</v>
      </c>
      <c r="F49" s="171" t="s">
        <v>92</v>
      </c>
      <c r="G49" s="58">
        <f>G50</f>
        <v>313149</v>
      </c>
      <c r="H49" s="58">
        <f>H50</f>
        <v>375516</v>
      </c>
      <c r="I49" s="58"/>
      <c r="J49" s="82">
        <f>J50</f>
        <v>427929</v>
      </c>
      <c r="K49" s="60">
        <f t="shared" si="6"/>
        <v>136.65347805677172</v>
      </c>
      <c r="L49" s="60">
        <f t="shared" si="5"/>
        <v>113.95759435017416</v>
      </c>
    </row>
    <row r="50" spans="2:12">
      <c r="B50" s="11"/>
      <c r="C50" s="11"/>
      <c r="D50" s="11"/>
      <c r="E50" s="83">
        <v>3132</v>
      </c>
      <c r="F50" s="61" t="s">
        <v>93</v>
      </c>
      <c r="G50" s="58">
        <v>313149</v>
      </c>
      <c r="H50" s="58">
        <v>375516</v>
      </c>
      <c r="I50" s="58"/>
      <c r="J50" s="60">
        <v>427929</v>
      </c>
      <c r="K50" s="60">
        <f t="shared" si="6"/>
        <v>136.65347805677172</v>
      </c>
      <c r="L50" s="60">
        <f t="shared" si="5"/>
        <v>113.95759435017416</v>
      </c>
    </row>
    <row r="51" spans="2:12">
      <c r="B51" s="11"/>
      <c r="C51" s="11">
        <v>32</v>
      </c>
      <c r="D51" s="12"/>
      <c r="E51" s="172">
        <v>32</v>
      </c>
      <c r="F51" s="171" t="s">
        <v>12</v>
      </c>
      <c r="G51" s="58">
        <f>G52+G56+G63+G73+G75</f>
        <v>1111432</v>
      </c>
      <c r="H51" s="58">
        <f>H52+H56+H63+H73+H75</f>
        <v>1062027</v>
      </c>
      <c r="I51" s="58"/>
      <c r="J51" s="58">
        <f>J52+J56+J63+J73+J75</f>
        <v>1054273</v>
      </c>
      <c r="K51" s="60">
        <f t="shared" si="6"/>
        <v>94.857175247788433</v>
      </c>
      <c r="L51" s="60">
        <f t="shared" si="5"/>
        <v>99.26988673545965</v>
      </c>
    </row>
    <row r="52" spans="2:12">
      <c r="B52" s="11"/>
      <c r="C52" s="11"/>
      <c r="D52" s="11">
        <v>321</v>
      </c>
      <c r="E52" s="131">
        <v>321</v>
      </c>
      <c r="F52" s="171" t="s">
        <v>39</v>
      </c>
      <c r="G52" s="58">
        <f>G53+G54+G55</f>
        <v>69761</v>
      </c>
      <c r="H52" s="58">
        <f>H53+H54+H55</f>
        <v>82341</v>
      </c>
      <c r="I52" s="58"/>
      <c r="J52" s="58">
        <f>J53+J54+J55</f>
        <v>70924</v>
      </c>
      <c r="K52" s="60">
        <f t="shared" si="6"/>
        <v>101.6671205974685</v>
      </c>
      <c r="L52" s="60">
        <f t="shared" si="5"/>
        <v>86.134489500977637</v>
      </c>
    </row>
    <row r="53" spans="2:12">
      <c r="B53" s="11"/>
      <c r="C53" s="19"/>
      <c r="D53" s="11"/>
      <c r="E53" s="83">
        <v>3211</v>
      </c>
      <c r="F53" s="26" t="s">
        <v>40</v>
      </c>
      <c r="G53" s="58">
        <v>3145</v>
      </c>
      <c r="H53" s="58">
        <v>6341</v>
      </c>
      <c r="I53" s="58"/>
      <c r="J53" s="60">
        <v>4377</v>
      </c>
      <c r="K53" s="60">
        <f t="shared" si="6"/>
        <v>139.17329093799682</v>
      </c>
      <c r="L53" s="60">
        <f t="shared" si="5"/>
        <v>69.026967355306738</v>
      </c>
    </row>
    <row r="54" spans="2:12" ht="25.5">
      <c r="B54" s="11"/>
      <c r="C54" s="19"/>
      <c r="D54" s="12"/>
      <c r="E54" s="62">
        <v>3212</v>
      </c>
      <c r="F54" s="61" t="s">
        <v>94</v>
      </c>
      <c r="G54" s="58">
        <v>62744</v>
      </c>
      <c r="H54" s="58">
        <v>70000</v>
      </c>
      <c r="I54" s="58"/>
      <c r="J54" s="60">
        <v>62294</v>
      </c>
      <c r="K54" s="60">
        <f t="shared" si="6"/>
        <v>99.282799948999113</v>
      </c>
      <c r="L54" s="60">
        <f t="shared" si="5"/>
        <v>88.991428571428571</v>
      </c>
    </row>
    <row r="55" spans="2:12">
      <c r="B55" s="11"/>
      <c r="C55" s="19"/>
      <c r="D55" s="12"/>
      <c r="E55" s="62">
        <v>3213</v>
      </c>
      <c r="F55" s="61" t="s">
        <v>95</v>
      </c>
      <c r="G55" s="58">
        <v>3872</v>
      </c>
      <c r="H55" s="58">
        <v>6000</v>
      </c>
      <c r="I55" s="58"/>
      <c r="J55" s="60">
        <v>4253</v>
      </c>
      <c r="K55" s="60">
        <f t="shared" si="6"/>
        <v>109.83987603305785</v>
      </c>
      <c r="L55" s="60">
        <f t="shared" si="5"/>
        <v>70.883333333333326</v>
      </c>
    </row>
    <row r="56" spans="2:12">
      <c r="B56" s="11"/>
      <c r="C56" s="11"/>
      <c r="D56" s="67">
        <v>322</v>
      </c>
      <c r="E56" s="169">
        <v>322</v>
      </c>
      <c r="F56" s="170" t="s">
        <v>96</v>
      </c>
      <c r="G56" s="58">
        <f>G57+G58+G59+G60+G61+G62</f>
        <v>800263</v>
      </c>
      <c r="H56" s="58">
        <f>H57+H58+H59+H60+H61+H62</f>
        <v>755605</v>
      </c>
      <c r="I56" s="58"/>
      <c r="J56" s="58">
        <f>J57+J58+J59+J60+J61+J62</f>
        <v>785113</v>
      </c>
      <c r="K56" s="60">
        <f t="shared" si="6"/>
        <v>98.106872365709776</v>
      </c>
      <c r="L56" s="60">
        <f t="shared" si="5"/>
        <v>103.9052150263696</v>
      </c>
    </row>
    <row r="57" spans="2:12">
      <c r="B57" s="11"/>
      <c r="C57" s="11"/>
      <c r="D57" s="63"/>
      <c r="E57" s="64">
        <v>3221</v>
      </c>
      <c r="F57" s="65" t="s">
        <v>97</v>
      </c>
      <c r="G57" s="58">
        <v>55582</v>
      </c>
      <c r="H57" s="58">
        <v>49533</v>
      </c>
      <c r="I57" s="58"/>
      <c r="J57" s="60">
        <v>68880</v>
      </c>
      <c r="K57" s="60">
        <f t="shared" si="6"/>
        <v>123.92501169443344</v>
      </c>
      <c r="L57" s="60">
        <f t="shared" si="5"/>
        <v>139.05880927866272</v>
      </c>
    </row>
    <row r="58" spans="2:12">
      <c r="B58" s="11"/>
      <c r="C58" s="11"/>
      <c r="D58" s="63"/>
      <c r="E58" s="64">
        <v>3222</v>
      </c>
      <c r="F58" s="65" t="s">
        <v>98</v>
      </c>
      <c r="G58" s="58">
        <v>385588</v>
      </c>
      <c r="H58" s="58">
        <v>342823</v>
      </c>
      <c r="I58" s="58"/>
      <c r="J58" s="60">
        <v>436618</v>
      </c>
      <c r="K58" s="60">
        <f t="shared" si="6"/>
        <v>113.23433301866241</v>
      </c>
      <c r="L58" s="60">
        <f t="shared" si="5"/>
        <v>127.35959956012286</v>
      </c>
    </row>
    <row r="59" spans="2:12">
      <c r="B59" s="11"/>
      <c r="C59" s="11"/>
      <c r="D59" s="63"/>
      <c r="E59" s="64">
        <v>3223</v>
      </c>
      <c r="F59" s="65" t="s">
        <v>99</v>
      </c>
      <c r="G59" s="58">
        <v>283018</v>
      </c>
      <c r="H59" s="58">
        <v>315077</v>
      </c>
      <c r="I59" s="58"/>
      <c r="J59" s="60">
        <v>210241</v>
      </c>
      <c r="K59" s="60">
        <f t="shared" si="6"/>
        <v>74.285381141835501</v>
      </c>
      <c r="L59" s="60">
        <f t="shared" si="5"/>
        <v>66.726863592074309</v>
      </c>
    </row>
    <row r="60" spans="2:12">
      <c r="B60" s="11"/>
      <c r="C60" s="11"/>
      <c r="D60" s="63"/>
      <c r="E60" s="64">
        <v>3224</v>
      </c>
      <c r="F60" s="65" t="s">
        <v>100</v>
      </c>
      <c r="G60" s="58">
        <v>16758</v>
      </c>
      <c r="H60" s="58">
        <v>15656</v>
      </c>
      <c r="I60" s="58"/>
      <c r="J60" s="60">
        <v>26931</v>
      </c>
      <c r="K60" s="60">
        <f t="shared" si="6"/>
        <v>160.70533476548513</v>
      </c>
      <c r="L60" s="60">
        <f t="shared" si="5"/>
        <v>172.01711803781299</v>
      </c>
    </row>
    <row r="61" spans="2:12">
      <c r="B61" s="11"/>
      <c r="C61" s="11"/>
      <c r="D61" s="66"/>
      <c r="E61" s="64">
        <v>3225</v>
      </c>
      <c r="F61" s="65" t="s">
        <v>101</v>
      </c>
      <c r="G61" s="58">
        <v>47103</v>
      </c>
      <c r="H61" s="58">
        <v>22562</v>
      </c>
      <c r="I61" s="58"/>
      <c r="J61" s="60">
        <v>37450</v>
      </c>
      <c r="K61" s="60">
        <f t="shared" si="6"/>
        <v>79.506613166889579</v>
      </c>
      <c r="L61" s="60">
        <f t="shared" si="5"/>
        <v>165.98705788493928</v>
      </c>
    </row>
    <row r="62" spans="2:12">
      <c r="B62" s="11"/>
      <c r="C62" s="11"/>
      <c r="D62" s="66"/>
      <c r="E62" s="64">
        <v>3227</v>
      </c>
      <c r="F62" s="65" t="s">
        <v>102</v>
      </c>
      <c r="G62" s="58">
        <v>12214</v>
      </c>
      <c r="H62" s="58">
        <v>9954</v>
      </c>
      <c r="I62" s="58"/>
      <c r="J62" s="60">
        <v>4993</v>
      </c>
      <c r="K62" s="60"/>
      <c r="L62" s="60">
        <f t="shared" si="5"/>
        <v>50.160739401245735</v>
      </c>
    </row>
    <row r="63" spans="2:12">
      <c r="B63" s="11"/>
      <c r="C63" s="11"/>
      <c r="D63" s="70">
        <v>323</v>
      </c>
      <c r="E63" s="168">
        <v>323</v>
      </c>
      <c r="F63" s="167" t="s">
        <v>103</v>
      </c>
      <c r="G63" s="58">
        <f>G64+G65+G66+G67+G68+G69+G70+G71+G72</f>
        <v>234341</v>
      </c>
      <c r="H63" s="58">
        <f>H64+H65+H66+H67+H68+H69+H70+H71+H72</f>
        <v>212787</v>
      </c>
      <c r="I63" s="58"/>
      <c r="J63" s="58">
        <f>J64+J65+J66+J67+J68+J69+J70+J71+J72</f>
        <v>189111</v>
      </c>
      <c r="K63" s="60">
        <f t="shared" si="6"/>
        <v>80.699066744615749</v>
      </c>
      <c r="L63" s="60">
        <f t="shared" si="5"/>
        <v>88.873380422676192</v>
      </c>
    </row>
    <row r="64" spans="2:12">
      <c r="B64" s="11"/>
      <c r="C64" s="11"/>
      <c r="D64" s="66"/>
      <c r="E64" s="64">
        <v>3231</v>
      </c>
      <c r="F64" s="65" t="s">
        <v>104</v>
      </c>
      <c r="G64" s="58">
        <v>6516</v>
      </c>
      <c r="H64" s="58">
        <v>9149</v>
      </c>
      <c r="I64" s="58"/>
      <c r="J64" s="60">
        <v>6737</v>
      </c>
      <c r="K64" s="60">
        <f t="shared" si="6"/>
        <v>103.39165131982813</v>
      </c>
      <c r="L64" s="60">
        <f t="shared" si="5"/>
        <v>73.636463001420921</v>
      </c>
    </row>
    <row r="65" spans="2:12">
      <c r="B65" s="11"/>
      <c r="C65" s="11"/>
      <c r="D65" s="66"/>
      <c r="E65" s="64">
        <v>3232</v>
      </c>
      <c r="F65" s="65" t="s">
        <v>105</v>
      </c>
      <c r="G65" s="58">
        <v>47185</v>
      </c>
      <c r="H65" s="58">
        <v>35254</v>
      </c>
      <c r="I65" s="58"/>
      <c r="J65" s="60">
        <v>46417</v>
      </c>
      <c r="K65" s="60">
        <f t="shared" si="6"/>
        <v>98.372364098760201</v>
      </c>
      <c r="L65" s="60">
        <f t="shared" si="5"/>
        <v>131.66449197254212</v>
      </c>
    </row>
    <row r="66" spans="2:12">
      <c r="B66" s="11"/>
      <c r="C66" s="11"/>
      <c r="D66" s="66"/>
      <c r="E66" s="64">
        <v>3233</v>
      </c>
      <c r="F66" s="65" t="s">
        <v>106</v>
      </c>
      <c r="G66" s="58">
        <v>8611</v>
      </c>
      <c r="H66" s="58">
        <v>3982</v>
      </c>
      <c r="I66" s="58"/>
      <c r="J66" s="60">
        <v>5354</v>
      </c>
      <c r="K66" s="60">
        <f t="shared" si="6"/>
        <v>62.176286145627692</v>
      </c>
      <c r="L66" s="60">
        <f t="shared" si="5"/>
        <v>134.45504771471622</v>
      </c>
    </row>
    <row r="67" spans="2:12">
      <c r="B67" s="11"/>
      <c r="C67" s="11"/>
      <c r="D67" s="66"/>
      <c r="E67" s="64">
        <v>3234</v>
      </c>
      <c r="F67" s="65" t="s">
        <v>107</v>
      </c>
      <c r="G67" s="58">
        <v>62510</v>
      </c>
      <c r="H67" s="58">
        <v>76714</v>
      </c>
      <c r="I67" s="58"/>
      <c r="J67" s="60">
        <v>73684</v>
      </c>
      <c r="K67" s="60">
        <f t="shared" si="6"/>
        <v>117.87553991361381</v>
      </c>
      <c r="L67" s="60">
        <f t="shared" si="5"/>
        <v>96.05026461923508</v>
      </c>
    </row>
    <row r="68" spans="2:12">
      <c r="B68" s="11"/>
      <c r="C68" s="11"/>
      <c r="D68" s="66"/>
      <c r="E68" s="64">
        <v>3235</v>
      </c>
      <c r="F68" s="65" t="s">
        <v>108</v>
      </c>
      <c r="G68" s="58">
        <v>12104</v>
      </c>
      <c r="H68" s="58">
        <v>14599</v>
      </c>
      <c r="I68" s="58"/>
      <c r="J68" s="60">
        <v>7930</v>
      </c>
      <c r="K68" s="60">
        <f t="shared" si="6"/>
        <v>65.515532055518833</v>
      </c>
      <c r="L68" s="60">
        <f t="shared" si="5"/>
        <v>54.31878895814782</v>
      </c>
    </row>
    <row r="69" spans="2:12">
      <c r="B69" s="11"/>
      <c r="C69" s="11"/>
      <c r="D69" s="66"/>
      <c r="E69" s="64">
        <v>3236</v>
      </c>
      <c r="F69" s="65" t="s">
        <v>109</v>
      </c>
      <c r="G69" s="58">
        <v>30568</v>
      </c>
      <c r="H69" s="58">
        <v>39481</v>
      </c>
      <c r="I69" s="58"/>
      <c r="J69" s="60">
        <v>30373</v>
      </c>
      <c r="K69" s="60">
        <f t="shared" si="6"/>
        <v>99.362077990054971</v>
      </c>
      <c r="L69" s="60">
        <f t="shared" si="5"/>
        <v>76.930675514804591</v>
      </c>
    </row>
    <row r="70" spans="2:12">
      <c r="B70" s="11"/>
      <c r="C70" s="11"/>
      <c r="D70" s="66"/>
      <c r="E70" s="64">
        <v>3237</v>
      </c>
      <c r="F70" s="65" t="s">
        <v>110</v>
      </c>
      <c r="G70" s="58">
        <v>63126</v>
      </c>
      <c r="H70" s="58">
        <v>17963</v>
      </c>
      <c r="I70" s="58"/>
      <c r="J70" s="60">
        <v>13407</v>
      </c>
      <c r="K70" s="60">
        <f>J70/G70*100</f>
        <v>21.238475430092198</v>
      </c>
      <c r="L70" s="60">
        <f t="shared" si="5"/>
        <v>74.636753326281806</v>
      </c>
    </row>
    <row r="71" spans="2:12">
      <c r="B71" s="11"/>
      <c r="C71" s="11"/>
      <c r="D71" s="66"/>
      <c r="E71" s="64">
        <v>3238</v>
      </c>
      <c r="F71" s="65" t="s">
        <v>143</v>
      </c>
      <c r="G71" s="58">
        <v>2780</v>
      </c>
      <c r="H71" s="58">
        <v>13981</v>
      </c>
      <c r="I71" s="58"/>
      <c r="J71" s="60">
        <v>4404</v>
      </c>
      <c r="K71" s="60">
        <f t="shared" si="6"/>
        <v>158.41726618705036</v>
      </c>
      <c r="L71" s="60">
        <f t="shared" si="5"/>
        <v>31.499892711537086</v>
      </c>
    </row>
    <row r="72" spans="2:12">
      <c r="B72" s="11"/>
      <c r="C72" s="11"/>
      <c r="D72" s="66"/>
      <c r="E72" s="64">
        <v>3239</v>
      </c>
      <c r="F72" s="65" t="s">
        <v>111</v>
      </c>
      <c r="G72" s="58">
        <v>941</v>
      </c>
      <c r="H72" s="58">
        <v>1664</v>
      </c>
      <c r="I72" s="58"/>
      <c r="J72" s="60">
        <v>805</v>
      </c>
      <c r="K72" s="60">
        <f t="shared" si="6"/>
        <v>85.547290116896917</v>
      </c>
      <c r="L72" s="60">
        <f t="shared" si="5"/>
        <v>48.377403846153847</v>
      </c>
    </row>
    <row r="73" spans="2:12">
      <c r="B73" s="11"/>
      <c r="C73" s="11"/>
      <c r="D73" s="70">
        <v>324</v>
      </c>
      <c r="E73" s="71">
        <v>324</v>
      </c>
      <c r="F73" s="72" t="s">
        <v>112</v>
      </c>
      <c r="G73" s="58">
        <v>0</v>
      </c>
      <c r="H73" s="58">
        <f>H74</f>
        <v>0</v>
      </c>
      <c r="I73" s="58"/>
      <c r="J73" s="60">
        <v>0</v>
      </c>
      <c r="K73" s="60">
        <v>0</v>
      </c>
      <c r="L73" s="60">
        <v>0</v>
      </c>
    </row>
    <row r="74" spans="2:12">
      <c r="B74" s="11"/>
      <c r="C74" s="11"/>
      <c r="D74" s="66"/>
      <c r="E74" s="64">
        <v>3241</v>
      </c>
      <c r="F74" s="65" t="s">
        <v>112</v>
      </c>
      <c r="G74" s="58">
        <v>0</v>
      </c>
      <c r="H74" s="58">
        <v>0</v>
      </c>
      <c r="I74" s="58"/>
      <c r="J74" s="60">
        <v>0</v>
      </c>
      <c r="K74" s="60">
        <v>0</v>
      </c>
      <c r="L74" s="60">
        <v>0</v>
      </c>
    </row>
    <row r="75" spans="2:12">
      <c r="B75" s="11"/>
      <c r="C75" s="11"/>
      <c r="D75" s="70">
        <v>329</v>
      </c>
      <c r="E75" s="75">
        <v>329</v>
      </c>
      <c r="F75" s="177" t="s">
        <v>113</v>
      </c>
      <c r="G75" s="58">
        <f>G76+G77+G78+G79</f>
        <v>7067</v>
      </c>
      <c r="H75" s="58">
        <f>H76+H77+H78+H79</f>
        <v>11294</v>
      </c>
      <c r="I75" s="58"/>
      <c r="J75" s="58">
        <f>J76+J77+J78+J79</f>
        <v>9125</v>
      </c>
      <c r="K75" s="60">
        <f t="shared" si="6"/>
        <v>129.12126786472336</v>
      </c>
      <c r="L75" s="60">
        <f t="shared" si="5"/>
        <v>80.795112449088009</v>
      </c>
    </row>
    <row r="76" spans="2:12">
      <c r="B76" s="11"/>
      <c r="C76" s="11"/>
      <c r="D76" s="66"/>
      <c r="E76" s="64">
        <v>3291</v>
      </c>
      <c r="F76" s="65" t="s">
        <v>114</v>
      </c>
      <c r="G76" s="58">
        <v>995</v>
      </c>
      <c r="H76" s="58">
        <v>2644</v>
      </c>
      <c r="I76" s="58"/>
      <c r="J76" s="60">
        <v>1506</v>
      </c>
      <c r="K76" s="60">
        <v>0</v>
      </c>
      <c r="L76" s="60">
        <f t="shared" si="5"/>
        <v>56.959152798789717</v>
      </c>
    </row>
    <row r="77" spans="2:12">
      <c r="B77" s="11"/>
      <c r="C77" s="11"/>
      <c r="D77" s="66"/>
      <c r="E77" s="64">
        <v>3292</v>
      </c>
      <c r="F77" s="65" t="s">
        <v>115</v>
      </c>
      <c r="G77" s="58">
        <v>1135</v>
      </c>
      <c r="H77" s="58">
        <v>796</v>
      </c>
      <c r="I77" s="58"/>
      <c r="J77" s="60">
        <v>1005</v>
      </c>
      <c r="K77" s="60">
        <f t="shared" si="6"/>
        <v>88.546255506607935</v>
      </c>
      <c r="L77" s="60">
        <f t="shared" si="5"/>
        <v>126.25628140703517</v>
      </c>
    </row>
    <row r="78" spans="2:12">
      <c r="B78" s="11"/>
      <c r="C78" s="11"/>
      <c r="D78" s="66"/>
      <c r="E78" s="64">
        <v>3295</v>
      </c>
      <c r="F78" s="65" t="s">
        <v>116</v>
      </c>
      <c r="G78" s="58">
        <v>4894</v>
      </c>
      <c r="H78" s="58">
        <v>7058</v>
      </c>
      <c r="I78" s="58"/>
      <c r="J78" s="60">
        <v>6126</v>
      </c>
      <c r="K78" s="60">
        <f t="shared" si="6"/>
        <v>125.1736820596649</v>
      </c>
      <c r="L78" s="60">
        <f t="shared" si="5"/>
        <v>86.795126098044776</v>
      </c>
    </row>
    <row r="79" spans="2:12">
      <c r="B79" s="11"/>
      <c r="C79" s="11"/>
      <c r="D79" s="66"/>
      <c r="E79" s="64">
        <v>3299</v>
      </c>
      <c r="F79" s="65" t="s">
        <v>113</v>
      </c>
      <c r="G79" s="58">
        <v>43</v>
      </c>
      <c r="H79" s="58">
        <v>796</v>
      </c>
      <c r="I79" s="58"/>
      <c r="J79" s="60">
        <v>488</v>
      </c>
      <c r="K79" s="60">
        <f t="shared" si="6"/>
        <v>1134.8837209302326</v>
      </c>
      <c r="L79" s="60">
        <f t="shared" si="5"/>
        <v>61.306532663316581</v>
      </c>
    </row>
    <row r="80" spans="2:12">
      <c r="B80" s="11"/>
      <c r="C80" s="77">
        <v>34</v>
      </c>
      <c r="D80" s="74"/>
      <c r="E80" s="75">
        <v>34</v>
      </c>
      <c r="F80" s="74" t="s">
        <v>117</v>
      </c>
      <c r="G80" s="58">
        <f>G81</f>
        <v>2851</v>
      </c>
      <c r="H80" s="58">
        <f>H81</f>
        <v>5092</v>
      </c>
      <c r="I80" s="58"/>
      <c r="J80" s="58">
        <f>J81</f>
        <v>3669</v>
      </c>
      <c r="K80" s="60">
        <f t="shared" si="6"/>
        <v>128.69168712732375</v>
      </c>
      <c r="L80" s="60">
        <f t="shared" si="5"/>
        <v>72.054202670856256</v>
      </c>
    </row>
    <row r="81" spans="2:12">
      <c r="B81" s="11"/>
      <c r="C81" s="76"/>
      <c r="D81" s="77">
        <v>343</v>
      </c>
      <c r="E81" s="75">
        <v>343</v>
      </c>
      <c r="F81" s="167" t="s">
        <v>118</v>
      </c>
      <c r="G81" s="58">
        <f>G82+G83+G84</f>
        <v>2851</v>
      </c>
      <c r="H81" s="58">
        <f>H82+H83+H84</f>
        <v>5092</v>
      </c>
      <c r="I81" s="58"/>
      <c r="J81" s="82">
        <f>J82+J83+J84</f>
        <v>3669</v>
      </c>
      <c r="K81" s="60">
        <f t="shared" si="6"/>
        <v>128.69168712732375</v>
      </c>
      <c r="L81" s="60">
        <f t="shared" si="5"/>
        <v>72.054202670856256</v>
      </c>
    </row>
    <row r="82" spans="2:12">
      <c r="B82" s="11"/>
      <c r="C82" s="65"/>
      <c r="D82" s="65"/>
      <c r="E82" s="64">
        <v>3431</v>
      </c>
      <c r="F82" s="65" t="s">
        <v>119</v>
      </c>
      <c r="G82" s="58">
        <v>2851</v>
      </c>
      <c r="H82" s="58">
        <v>4654</v>
      </c>
      <c r="I82" s="58"/>
      <c r="J82" s="60">
        <v>3457</v>
      </c>
      <c r="K82" s="60">
        <f t="shared" si="6"/>
        <v>121.25569975447212</v>
      </c>
      <c r="L82" s="60">
        <f t="shared" si="5"/>
        <v>74.28018908465836</v>
      </c>
    </row>
    <row r="83" spans="2:12">
      <c r="B83" s="11"/>
      <c r="C83" s="65"/>
      <c r="D83" s="65"/>
      <c r="E83" s="64">
        <v>3433</v>
      </c>
      <c r="F83" s="65" t="s">
        <v>120</v>
      </c>
      <c r="G83" s="58">
        <v>0</v>
      </c>
      <c r="H83" s="58">
        <v>0</v>
      </c>
      <c r="I83" s="58"/>
      <c r="J83" s="60">
        <v>0</v>
      </c>
      <c r="K83" s="60">
        <v>0</v>
      </c>
      <c r="L83" s="60">
        <v>0</v>
      </c>
    </row>
    <row r="84" spans="2:12">
      <c r="B84" s="11"/>
      <c r="C84" s="65"/>
      <c r="D84" s="65"/>
      <c r="E84" s="64">
        <v>3434</v>
      </c>
      <c r="F84" s="65" t="s">
        <v>132</v>
      </c>
      <c r="G84" s="58">
        <v>0</v>
      </c>
      <c r="H84" s="58">
        <v>438</v>
      </c>
      <c r="I84" s="58"/>
      <c r="J84" s="60">
        <v>212</v>
      </c>
      <c r="K84" s="60">
        <v>0</v>
      </c>
      <c r="L84" s="60">
        <f t="shared" si="5"/>
        <v>48.401826484018265</v>
      </c>
    </row>
    <row r="85" spans="2:12" ht="25.5">
      <c r="B85" s="11"/>
      <c r="C85" s="11">
        <v>36</v>
      </c>
      <c r="D85" s="12"/>
      <c r="E85" s="165">
        <v>36</v>
      </c>
      <c r="F85" s="166" t="s">
        <v>121</v>
      </c>
      <c r="G85" s="58">
        <f>G86</f>
        <v>50792</v>
      </c>
      <c r="H85" s="58">
        <v>0</v>
      </c>
      <c r="I85" s="58"/>
      <c r="J85" s="58">
        <f>J86</f>
        <v>59990</v>
      </c>
      <c r="K85" s="60">
        <v>0</v>
      </c>
      <c r="L85" s="60">
        <v>0</v>
      </c>
    </row>
    <row r="86" spans="2:12" ht="25.5">
      <c r="B86" s="11"/>
      <c r="C86" s="11"/>
      <c r="D86" s="12">
        <v>369</v>
      </c>
      <c r="E86" s="62">
        <v>369</v>
      </c>
      <c r="F86" s="61" t="s">
        <v>77</v>
      </c>
      <c r="G86" s="58">
        <f>G87</f>
        <v>50792</v>
      </c>
      <c r="H86" s="58">
        <v>0</v>
      </c>
      <c r="I86" s="58"/>
      <c r="J86" s="58">
        <f>J87</f>
        <v>59990</v>
      </c>
      <c r="K86" s="60">
        <v>0</v>
      </c>
      <c r="L86" s="60">
        <v>0</v>
      </c>
    </row>
    <row r="87" spans="2:12" ht="25.5">
      <c r="B87" s="11"/>
      <c r="C87" s="11"/>
      <c r="D87" s="12"/>
      <c r="E87" s="62">
        <v>3691</v>
      </c>
      <c r="F87" s="61" t="s">
        <v>78</v>
      </c>
      <c r="G87" s="58">
        <v>50792</v>
      </c>
      <c r="H87" s="58">
        <v>0</v>
      </c>
      <c r="I87" s="58"/>
      <c r="J87" s="60">
        <v>59990</v>
      </c>
      <c r="K87" s="60">
        <v>0</v>
      </c>
      <c r="L87" s="60">
        <v>0</v>
      </c>
    </row>
    <row r="88" spans="2:12" ht="26.25">
      <c r="B88" s="11"/>
      <c r="C88" s="77">
        <v>37</v>
      </c>
      <c r="D88" s="74"/>
      <c r="E88" s="75">
        <v>37</v>
      </c>
      <c r="F88" s="174" t="s">
        <v>122</v>
      </c>
      <c r="G88" s="58">
        <f>G89</f>
        <v>94677</v>
      </c>
      <c r="H88" s="58">
        <f>H89</f>
        <v>89455</v>
      </c>
      <c r="I88" s="58"/>
      <c r="J88" s="82">
        <f>J89</f>
        <v>82841</v>
      </c>
      <c r="K88" s="60">
        <f t="shared" si="6"/>
        <v>87.498547693737663</v>
      </c>
      <c r="L88" s="60">
        <f t="shared" si="5"/>
        <v>92.606338382426927</v>
      </c>
    </row>
    <row r="89" spans="2:12" ht="26.25">
      <c r="B89" s="11"/>
      <c r="C89" s="76"/>
      <c r="D89" s="77">
        <v>372</v>
      </c>
      <c r="E89" s="75">
        <v>372</v>
      </c>
      <c r="F89" s="174" t="s">
        <v>123</v>
      </c>
      <c r="G89" s="58">
        <f>G90+G91</f>
        <v>94677</v>
      </c>
      <c r="H89" s="58">
        <f>H90+H91</f>
        <v>89455</v>
      </c>
      <c r="I89" s="58"/>
      <c r="J89" s="82">
        <f>J90+J91</f>
        <v>82841</v>
      </c>
      <c r="K89" s="60">
        <f t="shared" si="6"/>
        <v>87.498547693737663</v>
      </c>
      <c r="L89" s="60">
        <f t="shared" si="5"/>
        <v>92.606338382426927</v>
      </c>
    </row>
    <row r="90" spans="2:12">
      <c r="B90" s="11"/>
      <c r="C90" s="65"/>
      <c r="D90" s="65"/>
      <c r="E90" s="64">
        <v>3721</v>
      </c>
      <c r="F90" s="65" t="s">
        <v>124</v>
      </c>
      <c r="G90" s="58">
        <v>88972</v>
      </c>
      <c r="H90" s="58">
        <v>83615</v>
      </c>
      <c r="I90" s="58"/>
      <c r="J90" s="60">
        <v>77322</v>
      </c>
      <c r="K90" s="60">
        <f t="shared" si="6"/>
        <v>86.905992896641635</v>
      </c>
      <c r="L90" s="60">
        <f t="shared" si="5"/>
        <v>92.473838426119713</v>
      </c>
    </row>
    <row r="91" spans="2:12">
      <c r="B91" s="11"/>
      <c r="C91" s="11"/>
      <c r="D91" s="12"/>
      <c r="E91" s="62">
        <v>3722</v>
      </c>
      <c r="F91" s="65" t="s">
        <v>125</v>
      </c>
      <c r="G91" s="58">
        <v>5705</v>
      </c>
      <c r="H91" s="58">
        <v>5840</v>
      </c>
      <c r="I91" s="58"/>
      <c r="J91" s="60">
        <v>5519</v>
      </c>
      <c r="K91" s="60">
        <f t="shared" si="6"/>
        <v>96.739702015775634</v>
      </c>
      <c r="L91" s="60">
        <f t="shared" si="5"/>
        <v>94.503424657534254</v>
      </c>
    </row>
    <row r="92" spans="2:12">
      <c r="B92" s="11"/>
      <c r="C92" s="11">
        <v>38</v>
      </c>
      <c r="D92" s="12"/>
      <c r="E92" s="62"/>
      <c r="F92" s="61" t="s">
        <v>126</v>
      </c>
      <c r="G92" s="58">
        <f>G93</f>
        <v>0</v>
      </c>
      <c r="H92" s="58">
        <v>0</v>
      </c>
      <c r="I92" s="58"/>
      <c r="J92" s="58">
        <f>J93</f>
        <v>0</v>
      </c>
      <c r="K92" s="60">
        <v>0</v>
      </c>
      <c r="L92" s="60">
        <v>0</v>
      </c>
    </row>
    <row r="93" spans="2:12">
      <c r="B93" s="11"/>
      <c r="C93" s="11"/>
      <c r="D93" s="12">
        <v>381</v>
      </c>
      <c r="E93" s="62"/>
      <c r="F93" s="61" t="s">
        <v>127</v>
      </c>
      <c r="G93" s="58">
        <f>G94+G95</f>
        <v>0</v>
      </c>
      <c r="H93" s="58">
        <v>0</v>
      </c>
      <c r="I93" s="58"/>
      <c r="J93" s="58">
        <f>J94+J95</f>
        <v>0</v>
      </c>
      <c r="K93" s="60">
        <v>0</v>
      </c>
      <c r="L93" s="60">
        <v>0</v>
      </c>
    </row>
    <row r="94" spans="2:12">
      <c r="B94" s="11"/>
      <c r="C94" s="11"/>
      <c r="D94" s="12"/>
      <c r="E94" s="62">
        <v>3811</v>
      </c>
      <c r="F94" s="61" t="s">
        <v>128</v>
      </c>
      <c r="G94" s="58">
        <v>0</v>
      </c>
      <c r="H94" s="58">
        <v>0</v>
      </c>
      <c r="I94" s="58"/>
      <c r="J94" s="60">
        <v>0</v>
      </c>
      <c r="K94" s="60">
        <v>0</v>
      </c>
      <c r="L94" s="60">
        <v>0</v>
      </c>
    </row>
    <row r="95" spans="2:12">
      <c r="B95" s="11"/>
      <c r="C95" s="11"/>
      <c r="D95" s="12"/>
      <c r="E95" s="62">
        <v>3813</v>
      </c>
      <c r="F95" s="61" t="s">
        <v>129</v>
      </c>
      <c r="G95" s="58">
        <v>0</v>
      </c>
      <c r="H95" s="58">
        <v>0</v>
      </c>
      <c r="I95" s="58"/>
      <c r="J95" s="60">
        <v>0</v>
      </c>
      <c r="K95" s="60">
        <v>0</v>
      </c>
      <c r="L95" s="60">
        <v>0</v>
      </c>
    </row>
    <row r="96" spans="2:12">
      <c r="B96" s="19">
        <v>4</v>
      </c>
      <c r="C96" s="11"/>
      <c r="D96" s="12"/>
      <c r="E96" s="165">
        <v>4</v>
      </c>
      <c r="F96" s="175" t="s">
        <v>6</v>
      </c>
      <c r="G96" s="58">
        <f>G97+G104</f>
        <v>2266143</v>
      </c>
      <c r="H96" s="58">
        <f>H97+H104</f>
        <v>1385367</v>
      </c>
      <c r="I96" s="58"/>
      <c r="J96" s="58">
        <f>J97</f>
        <v>5332</v>
      </c>
      <c r="K96" s="60">
        <f t="shared" si="6"/>
        <v>0.23528965294776191</v>
      </c>
      <c r="L96" s="60">
        <v>0</v>
      </c>
    </row>
    <row r="97" spans="2:12" ht="26.25">
      <c r="B97" s="11"/>
      <c r="C97" s="73">
        <v>42</v>
      </c>
      <c r="D97" s="73"/>
      <c r="E97" s="75">
        <v>42</v>
      </c>
      <c r="F97" s="174" t="s">
        <v>130</v>
      </c>
      <c r="G97" s="58">
        <f>G98+G100+G103</f>
        <v>2248805</v>
      </c>
      <c r="H97" s="58">
        <v>0</v>
      </c>
      <c r="I97" s="58"/>
      <c r="J97" s="58">
        <f>J100</f>
        <v>5332</v>
      </c>
      <c r="K97" s="60">
        <f>J97/G97*100</f>
        <v>0.23710370619062121</v>
      </c>
      <c r="L97" s="60">
        <v>0</v>
      </c>
    </row>
    <row r="98" spans="2:12">
      <c r="B98" s="11"/>
      <c r="C98" s="77"/>
      <c r="D98" s="73">
        <v>421</v>
      </c>
      <c r="E98" s="75">
        <v>421</v>
      </c>
      <c r="F98" s="174" t="s">
        <v>163</v>
      </c>
      <c r="G98" s="58">
        <f>G99</f>
        <v>2031276</v>
      </c>
      <c r="H98" s="58">
        <v>0</v>
      </c>
      <c r="I98" s="58"/>
      <c r="J98" s="58">
        <v>0</v>
      </c>
      <c r="K98" s="60">
        <f>J98/G98*100</f>
        <v>0</v>
      </c>
      <c r="L98" s="60"/>
    </row>
    <row r="99" spans="2:12">
      <c r="B99" s="11"/>
      <c r="C99" s="77"/>
      <c r="D99" s="73"/>
      <c r="E99" s="78">
        <v>4212</v>
      </c>
      <c r="F99" s="80" t="s">
        <v>164</v>
      </c>
      <c r="G99" s="58">
        <v>2031276</v>
      </c>
      <c r="H99" s="58">
        <v>0</v>
      </c>
      <c r="I99" s="58"/>
      <c r="J99" s="58">
        <v>0</v>
      </c>
      <c r="K99" s="60">
        <f t="shared" si="6"/>
        <v>0</v>
      </c>
      <c r="L99" s="60"/>
    </row>
    <row r="100" spans="2:12">
      <c r="B100" s="11"/>
      <c r="C100" s="77"/>
      <c r="D100" s="77">
        <v>422</v>
      </c>
      <c r="E100" s="78">
        <v>422</v>
      </c>
      <c r="F100" s="167" t="s">
        <v>131</v>
      </c>
      <c r="G100" s="58">
        <f>G101</f>
        <v>200528</v>
      </c>
      <c r="H100" s="58">
        <v>0</v>
      </c>
      <c r="I100" s="58"/>
      <c r="J100" s="58">
        <f>J101</f>
        <v>5332</v>
      </c>
      <c r="K100" s="60">
        <v>0</v>
      </c>
      <c r="L100" s="60">
        <v>0</v>
      </c>
    </row>
    <row r="101" spans="2:12">
      <c r="B101" s="11"/>
      <c r="C101" s="77"/>
      <c r="D101" s="77"/>
      <c r="E101" s="78">
        <v>4227</v>
      </c>
      <c r="F101" s="76" t="s">
        <v>166</v>
      </c>
      <c r="G101" s="58">
        <v>200528</v>
      </c>
      <c r="H101" s="58">
        <v>0</v>
      </c>
      <c r="I101" s="58"/>
      <c r="J101" s="58">
        <v>5332</v>
      </c>
      <c r="K101" s="60">
        <v>0</v>
      </c>
      <c r="L101" s="60"/>
    </row>
    <row r="102" spans="2:12">
      <c r="B102" s="11"/>
      <c r="C102" s="77"/>
      <c r="D102" s="77">
        <v>423</v>
      </c>
      <c r="E102" s="78">
        <v>423</v>
      </c>
      <c r="F102" s="76" t="s">
        <v>193</v>
      </c>
      <c r="G102" s="58">
        <f>G103</f>
        <v>17001</v>
      </c>
      <c r="H102" s="58">
        <v>0</v>
      </c>
      <c r="I102" s="58"/>
      <c r="J102" s="58"/>
      <c r="K102" s="60"/>
      <c r="L102" s="60"/>
    </row>
    <row r="103" spans="2:12">
      <c r="B103" s="11"/>
      <c r="C103" s="77"/>
      <c r="D103" s="77"/>
      <c r="E103" s="78">
        <v>4231</v>
      </c>
      <c r="F103" s="76" t="s">
        <v>194</v>
      </c>
      <c r="G103" s="58">
        <v>17001</v>
      </c>
      <c r="H103" s="58">
        <v>0</v>
      </c>
      <c r="I103" s="58"/>
      <c r="J103" s="58"/>
      <c r="K103" s="60"/>
      <c r="L103" s="60"/>
    </row>
    <row r="104" spans="2:12">
      <c r="B104" s="11"/>
      <c r="C104" s="73">
        <v>45</v>
      </c>
      <c r="D104" s="77"/>
      <c r="E104" s="75">
        <v>45</v>
      </c>
      <c r="F104" s="167" t="s">
        <v>167</v>
      </c>
      <c r="G104" s="58">
        <f>G107</f>
        <v>17338</v>
      </c>
      <c r="H104" s="58">
        <f>H105</f>
        <v>1385367</v>
      </c>
      <c r="I104" s="58"/>
      <c r="J104" s="58"/>
      <c r="K104" s="60">
        <v>0</v>
      </c>
      <c r="L104" s="60"/>
    </row>
    <row r="105" spans="2:12">
      <c r="B105" s="11"/>
      <c r="C105" s="73"/>
      <c r="D105" s="73">
        <v>451</v>
      </c>
      <c r="E105" s="75">
        <v>451</v>
      </c>
      <c r="F105" s="167" t="s">
        <v>168</v>
      </c>
      <c r="G105" s="58">
        <v>0</v>
      </c>
      <c r="H105" s="58">
        <f>H106</f>
        <v>1385367</v>
      </c>
      <c r="I105" s="58"/>
      <c r="J105" s="58"/>
      <c r="K105" s="60"/>
      <c r="L105" s="60"/>
    </row>
    <row r="106" spans="2:12">
      <c r="B106" s="11"/>
      <c r="C106" s="73"/>
      <c r="D106" s="77"/>
      <c r="E106" s="78">
        <v>4511</v>
      </c>
      <c r="F106" s="76" t="s">
        <v>168</v>
      </c>
      <c r="G106" s="58">
        <v>0</v>
      </c>
      <c r="H106" s="58">
        <v>1385367</v>
      </c>
      <c r="I106" s="58"/>
      <c r="J106" s="58"/>
      <c r="K106" s="60"/>
      <c r="L106" s="60"/>
    </row>
    <row r="107" spans="2:12">
      <c r="B107" s="11"/>
      <c r="C107" s="77"/>
      <c r="D107" s="73">
        <v>452</v>
      </c>
      <c r="E107" s="75">
        <v>452</v>
      </c>
      <c r="F107" s="167" t="s">
        <v>195</v>
      </c>
      <c r="G107" s="58">
        <f>G108</f>
        <v>17338</v>
      </c>
      <c r="H107" s="58">
        <f>H108</f>
        <v>0</v>
      </c>
      <c r="I107" s="58"/>
      <c r="J107" s="58"/>
      <c r="K107" s="60">
        <v>0</v>
      </c>
      <c r="L107" s="60"/>
    </row>
    <row r="108" spans="2:12">
      <c r="B108" s="11"/>
      <c r="C108" s="81"/>
      <c r="D108" s="81"/>
      <c r="E108" s="64">
        <v>4521</v>
      </c>
      <c r="F108" s="65" t="s">
        <v>195</v>
      </c>
      <c r="G108" s="58">
        <v>17338</v>
      </c>
      <c r="H108" s="58">
        <v>0</v>
      </c>
      <c r="I108" s="58"/>
      <c r="J108" s="60"/>
      <c r="K108" s="60">
        <v>0</v>
      </c>
      <c r="L108" s="60">
        <v>0</v>
      </c>
    </row>
    <row r="110" spans="2:12" ht="15" customHeight="1"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</row>
    <row r="111" spans="2:12"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</row>
    <row r="112" spans="2:12" ht="4.5" customHeight="1"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</row>
  </sheetData>
  <mergeCells count="7">
    <mergeCell ref="B2:L2"/>
    <mergeCell ref="B4:L4"/>
    <mergeCell ref="B6:L6"/>
    <mergeCell ref="B39:F39"/>
    <mergeCell ref="B9:F9"/>
    <mergeCell ref="B38:F38"/>
    <mergeCell ref="B8:F8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8"/>
  <sheetViews>
    <sheetView workbookViewId="0">
      <selection activeCell="G26" sqref="G26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3"/>
      <c r="C1" s="3"/>
      <c r="D1" s="3"/>
      <c r="E1" s="3"/>
      <c r="F1" s="4"/>
      <c r="G1" s="4"/>
      <c r="H1" s="4"/>
    </row>
    <row r="2" spans="2:8" ht="15.75" customHeight="1">
      <c r="B2" s="217" t="s">
        <v>44</v>
      </c>
      <c r="C2" s="217"/>
      <c r="D2" s="217"/>
      <c r="E2" s="217"/>
      <c r="F2" s="217"/>
      <c r="G2" s="217"/>
      <c r="H2" s="217"/>
    </row>
    <row r="3" spans="2:8" ht="18">
      <c r="B3" s="3"/>
      <c r="C3" s="3"/>
      <c r="D3" s="3"/>
      <c r="E3" s="3"/>
      <c r="F3" s="4"/>
      <c r="G3" s="4"/>
      <c r="H3" s="4"/>
    </row>
    <row r="4" spans="2:8" ht="33.75" customHeight="1">
      <c r="B4" s="39" t="s">
        <v>7</v>
      </c>
      <c r="C4" s="39" t="s">
        <v>190</v>
      </c>
      <c r="D4" s="39" t="s">
        <v>158</v>
      </c>
      <c r="E4" s="39" t="s">
        <v>159</v>
      </c>
      <c r="F4" s="39" t="s">
        <v>191</v>
      </c>
      <c r="G4" s="39" t="s">
        <v>29</v>
      </c>
      <c r="H4" s="39" t="s">
        <v>58</v>
      </c>
    </row>
    <row r="5" spans="2:8">
      <c r="B5" s="39">
        <v>1</v>
      </c>
      <c r="C5" s="42">
        <v>2</v>
      </c>
      <c r="D5" s="42">
        <v>3</v>
      </c>
      <c r="E5" s="42">
        <v>4</v>
      </c>
      <c r="F5" s="42">
        <v>5</v>
      </c>
      <c r="G5" s="42" t="s">
        <v>41</v>
      </c>
      <c r="H5" s="42" t="s">
        <v>169</v>
      </c>
    </row>
    <row r="6" spans="2:8">
      <c r="B6" s="10" t="s">
        <v>54</v>
      </c>
      <c r="C6" s="85">
        <f>C7+C10+C12+C14+C18</f>
        <v>5959283</v>
      </c>
      <c r="D6" s="85">
        <f>D7+D10+D12+D14+D18</f>
        <v>5316080</v>
      </c>
      <c r="E6" s="85"/>
      <c r="F6" s="85">
        <f>F7+F10+F12+F14+F18</f>
        <v>4522876</v>
      </c>
      <c r="G6" s="60">
        <f>F6/C6*100</f>
        <v>75.896311687161017</v>
      </c>
      <c r="H6" s="60">
        <f>F6/D6*100</f>
        <v>85.079156069886082</v>
      </c>
    </row>
    <row r="7" spans="2:8">
      <c r="B7" s="10" t="s">
        <v>19</v>
      </c>
      <c r="C7" s="58">
        <f>C8+C9</f>
        <v>2993141</v>
      </c>
      <c r="D7" s="58">
        <f>D8</f>
        <v>3400698</v>
      </c>
      <c r="E7" s="58">
        <v>0</v>
      </c>
      <c r="F7" s="91">
        <f>F8</f>
        <v>3708966</v>
      </c>
      <c r="G7" s="60">
        <f t="shared" ref="G7:G34" si="0">F7/C7*100</f>
        <v>123.91551216598215</v>
      </c>
      <c r="H7" s="60">
        <f t="shared" ref="H7:H30" si="1">F7/D7*100</f>
        <v>109.06484492301287</v>
      </c>
    </row>
    <row r="8" spans="2:8">
      <c r="B8" s="23" t="s">
        <v>20</v>
      </c>
      <c r="C8" s="58">
        <v>2993141</v>
      </c>
      <c r="D8" s="58">
        <v>3400698</v>
      </c>
      <c r="E8" s="58"/>
      <c r="F8" s="60">
        <v>3708966</v>
      </c>
      <c r="G8" s="60">
        <f t="shared" si="0"/>
        <v>123.91551216598215</v>
      </c>
      <c r="H8" s="60">
        <f t="shared" si="1"/>
        <v>109.06484492301287</v>
      </c>
    </row>
    <row r="9" spans="2:8">
      <c r="B9" s="23" t="s">
        <v>21</v>
      </c>
      <c r="C9" s="58">
        <v>0</v>
      </c>
      <c r="D9" s="58">
        <v>0</v>
      </c>
      <c r="E9" s="58"/>
      <c r="F9" s="60">
        <v>0</v>
      </c>
      <c r="G9" s="60">
        <v>0</v>
      </c>
      <c r="H9" s="60">
        <v>0</v>
      </c>
    </row>
    <row r="10" spans="2:8">
      <c r="B10" s="10" t="s">
        <v>25</v>
      </c>
      <c r="C10" s="58">
        <f>C11</f>
        <v>64917</v>
      </c>
      <c r="D10" s="58">
        <f>D11</f>
        <v>23890</v>
      </c>
      <c r="E10" s="86">
        <v>0</v>
      </c>
      <c r="F10" s="60">
        <f>F11</f>
        <v>73287</v>
      </c>
      <c r="G10" s="60">
        <f t="shared" si="0"/>
        <v>112.89338694024677</v>
      </c>
      <c r="H10" s="60">
        <v>0</v>
      </c>
    </row>
    <row r="11" spans="2:8">
      <c r="B11" s="25" t="s">
        <v>26</v>
      </c>
      <c r="C11" s="58">
        <v>64917</v>
      </c>
      <c r="D11" s="58">
        <v>23890</v>
      </c>
      <c r="E11" s="86"/>
      <c r="F11" s="60">
        <v>73287</v>
      </c>
      <c r="G11" s="60">
        <f t="shared" si="0"/>
        <v>112.89338694024677</v>
      </c>
      <c r="H11" s="60">
        <v>0</v>
      </c>
    </row>
    <row r="12" spans="2:8">
      <c r="B12" s="10" t="s">
        <v>133</v>
      </c>
      <c r="C12" s="58">
        <f>C13</f>
        <v>1204550</v>
      </c>
      <c r="D12" s="58">
        <f>D13</f>
        <v>502674</v>
      </c>
      <c r="E12" s="86">
        <v>0</v>
      </c>
      <c r="F12" s="60">
        <f>F13</f>
        <v>582305</v>
      </c>
      <c r="G12" s="60">
        <f t="shared" si="0"/>
        <v>48.342119463700136</v>
      </c>
      <c r="H12" s="60">
        <f t="shared" si="1"/>
        <v>115.84147976621031</v>
      </c>
    </row>
    <row r="13" spans="2:8">
      <c r="B13" s="25" t="s">
        <v>134</v>
      </c>
      <c r="C13" s="58">
        <v>1204550</v>
      </c>
      <c r="D13" s="58">
        <v>502674</v>
      </c>
      <c r="E13" s="86"/>
      <c r="F13" s="60">
        <v>582305</v>
      </c>
      <c r="G13" s="60">
        <f t="shared" si="0"/>
        <v>48.342119463700136</v>
      </c>
      <c r="H13" s="60">
        <f t="shared" si="1"/>
        <v>115.84147976621031</v>
      </c>
    </row>
    <row r="14" spans="2:8">
      <c r="B14" s="10" t="s">
        <v>135</v>
      </c>
      <c r="C14" s="58">
        <f>C15+C16+C17</f>
        <v>1694111</v>
      </c>
      <c r="D14" s="58">
        <f>D15</f>
        <v>1388818</v>
      </c>
      <c r="E14" s="86">
        <v>0</v>
      </c>
      <c r="F14" s="60">
        <f>F15+F16+F17</f>
        <v>154567</v>
      </c>
      <c r="G14" s="60">
        <f t="shared" si="0"/>
        <v>9.1237823259514883</v>
      </c>
      <c r="H14" s="60">
        <f t="shared" si="1"/>
        <v>11.129392044169935</v>
      </c>
    </row>
    <row r="15" spans="2:8">
      <c r="B15" s="25" t="s">
        <v>136</v>
      </c>
      <c r="C15" s="58">
        <v>2638</v>
      </c>
      <c r="D15" s="58">
        <v>1388818</v>
      </c>
      <c r="E15" s="86"/>
      <c r="F15" s="60">
        <v>2353</v>
      </c>
      <c r="G15" s="60">
        <f t="shared" si="0"/>
        <v>89.196360879454133</v>
      </c>
      <c r="H15" s="60">
        <f t="shared" si="1"/>
        <v>0.16942464743400504</v>
      </c>
    </row>
    <row r="16" spans="2:8">
      <c r="B16" s="25" t="s">
        <v>186</v>
      </c>
      <c r="C16" s="58">
        <v>1609923</v>
      </c>
      <c r="D16" s="58">
        <v>0</v>
      </c>
      <c r="E16" s="86"/>
      <c r="F16" s="60">
        <v>0</v>
      </c>
      <c r="G16" s="60">
        <v>0</v>
      </c>
      <c r="H16" s="60">
        <v>0</v>
      </c>
    </row>
    <row r="17" spans="2:8">
      <c r="B17" s="25" t="s">
        <v>170</v>
      </c>
      <c r="C17" s="58">
        <v>81550</v>
      </c>
      <c r="D17" s="58">
        <v>0</v>
      </c>
      <c r="E17" s="86"/>
      <c r="F17" s="60">
        <v>152214</v>
      </c>
      <c r="G17" s="60">
        <f t="shared" si="0"/>
        <v>186.65113427345187</v>
      </c>
      <c r="H17" s="60">
        <v>0</v>
      </c>
    </row>
    <row r="18" spans="2:8">
      <c r="B18" s="10" t="s">
        <v>137</v>
      </c>
      <c r="C18" s="58">
        <f>C19</f>
        <v>2564</v>
      </c>
      <c r="D18" s="58">
        <f>D19</f>
        <v>0</v>
      </c>
      <c r="E18" s="86">
        <v>0</v>
      </c>
      <c r="F18" s="60">
        <f>F19</f>
        <v>3751</v>
      </c>
      <c r="G18" s="60">
        <f t="shared" si="0"/>
        <v>146.29485179407175</v>
      </c>
      <c r="H18" s="60">
        <v>0</v>
      </c>
    </row>
    <row r="19" spans="2:8">
      <c r="B19" s="25" t="s">
        <v>138</v>
      </c>
      <c r="C19" s="58">
        <v>2564</v>
      </c>
      <c r="D19" s="58">
        <v>0</v>
      </c>
      <c r="E19" s="86"/>
      <c r="F19" s="60">
        <v>3751</v>
      </c>
      <c r="G19" s="60">
        <f t="shared" si="0"/>
        <v>146.29485179407175</v>
      </c>
      <c r="H19" s="60">
        <v>0</v>
      </c>
    </row>
    <row r="20" spans="2:8">
      <c r="B20" s="10"/>
      <c r="C20" s="58"/>
      <c r="D20" s="58"/>
      <c r="E20" s="86"/>
      <c r="F20" s="60"/>
      <c r="G20" s="60">
        <v>0</v>
      </c>
      <c r="H20" s="60">
        <v>0</v>
      </c>
    </row>
    <row r="21" spans="2:8" ht="15.75" customHeight="1">
      <c r="B21" s="10" t="s">
        <v>55</v>
      </c>
      <c r="C21" s="160">
        <f>C22+C25+C27+C29+C33</f>
        <v>5929897</v>
      </c>
      <c r="D21" s="160">
        <f>D22+D25+D27+D29+D33</f>
        <v>5316345</v>
      </c>
      <c r="E21" s="86"/>
      <c r="F21" s="178">
        <f>F22+F25+F27+F29+F33</f>
        <v>4491750</v>
      </c>
      <c r="G21" s="60">
        <f t="shared" si="0"/>
        <v>75.747521415633358</v>
      </c>
      <c r="H21" s="60">
        <f t="shared" si="1"/>
        <v>84.489437762221968</v>
      </c>
    </row>
    <row r="22" spans="2:8" ht="15.75" customHeight="1">
      <c r="B22" s="10" t="s">
        <v>19</v>
      </c>
      <c r="C22" s="58">
        <f>C23+C24</f>
        <v>2993141</v>
      </c>
      <c r="D22" s="58">
        <v>3400698</v>
      </c>
      <c r="E22" s="58">
        <v>0</v>
      </c>
      <c r="F22" s="91">
        <f>F23</f>
        <v>3708966</v>
      </c>
      <c r="G22" s="60">
        <f t="shared" si="0"/>
        <v>123.91551216598215</v>
      </c>
      <c r="H22" s="60">
        <f t="shared" si="1"/>
        <v>109.06484492301287</v>
      </c>
    </row>
    <row r="23" spans="2:8">
      <c r="B23" s="23" t="s">
        <v>20</v>
      </c>
      <c r="C23" s="58">
        <v>2993141</v>
      </c>
      <c r="D23" s="58">
        <v>3400698</v>
      </c>
      <c r="E23" s="58"/>
      <c r="F23" s="60">
        <v>3708966</v>
      </c>
      <c r="G23" s="60">
        <f>F23/C23*100</f>
        <v>123.91551216598215</v>
      </c>
      <c r="H23" s="60">
        <f t="shared" si="1"/>
        <v>109.06484492301287</v>
      </c>
    </row>
    <row r="24" spans="2:8">
      <c r="B24" s="23" t="s">
        <v>21</v>
      </c>
      <c r="C24" s="58">
        <v>0</v>
      </c>
      <c r="D24" s="58">
        <v>0</v>
      </c>
      <c r="E24" s="58"/>
      <c r="F24" s="60">
        <v>0</v>
      </c>
      <c r="G24" s="60">
        <v>0</v>
      </c>
      <c r="H24" s="60">
        <v>0</v>
      </c>
    </row>
    <row r="25" spans="2:8">
      <c r="B25" s="10" t="s">
        <v>25</v>
      </c>
      <c r="C25" s="58">
        <f>C26</f>
        <v>64917</v>
      </c>
      <c r="D25" s="58">
        <f>D26</f>
        <v>23890</v>
      </c>
      <c r="E25" s="58">
        <v>0</v>
      </c>
      <c r="F25" s="60">
        <f>F26</f>
        <v>71261</v>
      </c>
      <c r="G25" s="60">
        <v>0</v>
      </c>
      <c r="H25" s="60">
        <v>0</v>
      </c>
    </row>
    <row r="26" spans="2:8">
      <c r="B26" s="25" t="s">
        <v>26</v>
      </c>
      <c r="C26" s="58">
        <v>64917</v>
      </c>
      <c r="D26" s="58">
        <v>23890</v>
      </c>
      <c r="E26" s="58"/>
      <c r="F26" s="60">
        <v>71261</v>
      </c>
      <c r="G26" s="60">
        <v>0</v>
      </c>
      <c r="H26" s="60">
        <v>0</v>
      </c>
    </row>
    <row r="27" spans="2:8">
      <c r="B27" s="10" t="s">
        <v>133</v>
      </c>
      <c r="C27" s="58">
        <f>C28</f>
        <v>1177092</v>
      </c>
      <c r="D27" s="58">
        <f>D28</f>
        <v>502674</v>
      </c>
      <c r="E27" s="86">
        <v>0</v>
      </c>
      <c r="F27" s="60">
        <f>F28</f>
        <v>553729</v>
      </c>
      <c r="G27" s="60">
        <f t="shared" si="0"/>
        <v>47.042117353613818</v>
      </c>
      <c r="H27" s="60">
        <f t="shared" si="1"/>
        <v>110.15668206432001</v>
      </c>
    </row>
    <row r="28" spans="2:8">
      <c r="B28" s="25" t="s">
        <v>134</v>
      </c>
      <c r="C28" s="58">
        <v>1177092</v>
      </c>
      <c r="D28" s="58">
        <v>502674</v>
      </c>
      <c r="E28" s="86"/>
      <c r="F28" s="60">
        <v>553729</v>
      </c>
      <c r="G28" s="60">
        <f t="shared" si="0"/>
        <v>47.042117353613818</v>
      </c>
      <c r="H28" s="60">
        <f t="shared" si="1"/>
        <v>110.15668206432001</v>
      </c>
    </row>
    <row r="29" spans="2:8">
      <c r="B29" s="10" t="s">
        <v>135</v>
      </c>
      <c r="C29" s="58">
        <f>C30+C31+C32</f>
        <v>1691473</v>
      </c>
      <c r="D29" s="58">
        <f>D30+D31</f>
        <v>1389083</v>
      </c>
      <c r="E29" s="86">
        <v>0</v>
      </c>
      <c r="F29" s="60">
        <f>F30+F31+F32</f>
        <v>154814</v>
      </c>
      <c r="G29" s="60">
        <f t="shared" si="0"/>
        <v>9.152614318998884</v>
      </c>
      <c r="H29" s="60">
        <f t="shared" si="1"/>
        <v>11.145050367760602</v>
      </c>
    </row>
    <row r="30" spans="2:8">
      <c r="B30" s="25" t="s">
        <v>136</v>
      </c>
      <c r="C30" s="58">
        <v>0</v>
      </c>
      <c r="D30" s="58">
        <v>1389083</v>
      </c>
      <c r="E30" s="86"/>
      <c r="F30" s="60">
        <v>2600</v>
      </c>
      <c r="G30" s="60">
        <v>0</v>
      </c>
      <c r="H30" s="60">
        <f t="shared" si="1"/>
        <v>0.18717384058403996</v>
      </c>
    </row>
    <row r="31" spans="2:8">
      <c r="B31" s="25" t="s">
        <v>186</v>
      </c>
      <c r="C31" s="58">
        <v>1609923</v>
      </c>
      <c r="D31" s="58">
        <v>0</v>
      </c>
      <c r="E31" s="86"/>
      <c r="F31" s="60">
        <v>0</v>
      </c>
      <c r="G31" s="60">
        <v>0</v>
      </c>
      <c r="H31" s="60">
        <v>0</v>
      </c>
    </row>
    <row r="32" spans="2:8">
      <c r="B32" s="25" t="s">
        <v>170</v>
      </c>
      <c r="C32" s="58">
        <v>81550</v>
      </c>
      <c r="D32" s="58">
        <v>0</v>
      </c>
      <c r="E32" s="86"/>
      <c r="F32" s="60">
        <v>152214</v>
      </c>
      <c r="G32" s="60">
        <f t="shared" si="0"/>
        <v>186.65113427345187</v>
      </c>
      <c r="H32" s="60"/>
    </row>
    <row r="33" spans="2:11">
      <c r="B33" s="10" t="s">
        <v>137</v>
      </c>
      <c r="C33" s="58">
        <f>C34</f>
        <v>3274</v>
      </c>
      <c r="D33" s="58">
        <f>D34</f>
        <v>0</v>
      </c>
      <c r="E33" s="86">
        <v>0</v>
      </c>
      <c r="F33" s="60">
        <f>F34</f>
        <v>2980</v>
      </c>
      <c r="G33" s="60">
        <f t="shared" si="0"/>
        <v>91.020158827122785</v>
      </c>
      <c r="H33" s="60">
        <v>0</v>
      </c>
    </row>
    <row r="34" spans="2:11">
      <c r="B34" s="25" t="s">
        <v>138</v>
      </c>
      <c r="C34" s="58">
        <v>3274</v>
      </c>
      <c r="D34" s="58">
        <v>0</v>
      </c>
      <c r="E34" s="86"/>
      <c r="F34" s="60">
        <v>2980</v>
      </c>
      <c r="G34" s="60">
        <f t="shared" si="0"/>
        <v>91.020158827122785</v>
      </c>
      <c r="H34" s="60">
        <v>0</v>
      </c>
    </row>
    <row r="36" spans="2:11" ht="15" customHeight="1"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2:11"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2:11">
      <c r="B38" s="34"/>
      <c r="C38" s="34"/>
      <c r="D38" s="34"/>
      <c r="E38" s="34"/>
      <c r="F38" s="34"/>
      <c r="G38" s="34"/>
      <c r="H38" s="34"/>
      <c r="I38" s="34"/>
      <c r="J38" s="34"/>
      <c r="K38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opLeftCell="C1" workbookViewId="0">
      <selection activeCell="G11" sqref="G11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1:8" ht="18">
      <c r="B1" s="3"/>
      <c r="C1" s="3"/>
      <c r="D1" s="3"/>
      <c r="E1" s="3"/>
      <c r="F1" s="4"/>
      <c r="G1" s="4"/>
      <c r="H1" s="4"/>
    </row>
    <row r="2" spans="1:8" ht="15.75" customHeight="1">
      <c r="B2" s="217" t="s">
        <v>45</v>
      </c>
      <c r="C2" s="217"/>
      <c r="D2" s="217"/>
      <c r="E2" s="217"/>
      <c r="F2" s="217"/>
      <c r="G2" s="217"/>
      <c r="H2" s="217"/>
    </row>
    <row r="3" spans="1:8" ht="15.75" customHeight="1">
      <c r="B3" s="45"/>
      <c r="C3" s="45"/>
      <c r="D3" s="45"/>
      <c r="E3" s="45"/>
      <c r="F3" s="45"/>
      <c r="G3" s="45"/>
      <c r="H3" s="45"/>
    </row>
    <row r="4" spans="1:8" ht="15.75" customHeight="1">
      <c r="B4" s="45"/>
      <c r="C4" s="45"/>
      <c r="D4" s="45"/>
      <c r="E4" s="45"/>
      <c r="F4" s="45"/>
      <c r="G4" s="45"/>
      <c r="H4" s="45"/>
    </row>
    <row r="5" spans="1:8" ht="18">
      <c r="B5" s="3"/>
      <c r="C5" s="3"/>
      <c r="D5" s="3"/>
      <c r="E5" s="3"/>
      <c r="F5" s="4"/>
      <c r="G5" s="4"/>
      <c r="H5" s="4"/>
    </row>
    <row r="6" spans="1:8" ht="25.5">
      <c r="B6" s="39" t="s">
        <v>7</v>
      </c>
      <c r="C6" s="39" t="s">
        <v>196</v>
      </c>
      <c r="D6" s="39" t="s">
        <v>158</v>
      </c>
      <c r="E6" s="39" t="s">
        <v>159</v>
      </c>
      <c r="F6" s="39" t="s">
        <v>197</v>
      </c>
      <c r="G6" s="39" t="s">
        <v>29</v>
      </c>
      <c r="H6" s="39" t="s">
        <v>58</v>
      </c>
    </row>
    <row r="7" spans="1:8">
      <c r="B7" s="39">
        <v>1</v>
      </c>
      <c r="C7" s="39">
        <v>2</v>
      </c>
      <c r="D7" s="39">
        <v>3</v>
      </c>
      <c r="E7" s="39">
        <v>4</v>
      </c>
      <c r="F7" s="39">
        <v>5</v>
      </c>
      <c r="G7" s="39" t="s">
        <v>41</v>
      </c>
      <c r="H7" s="39" t="s">
        <v>169</v>
      </c>
    </row>
    <row r="8" spans="1:8" ht="15.75" customHeight="1">
      <c r="B8" s="159" t="s">
        <v>55</v>
      </c>
      <c r="C8" s="158">
        <f>C9</f>
        <v>5929897</v>
      </c>
      <c r="D8" s="158">
        <f>D9</f>
        <v>5316080</v>
      </c>
      <c r="E8" s="158">
        <v>0</v>
      </c>
      <c r="F8" s="158">
        <f t="shared" ref="F8" si="0">F9</f>
        <v>4491750</v>
      </c>
      <c r="G8" s="157">
        <f>F8/C8*100</f>
        <v>75.747521415633358</v>
      </c>
      <c r="H8" s="157">
        <f>F8/D8*100</f>
        <v>84.493649455990123</v>
      </c>
    </row>
    <row r="9" spans="1:8" ht="15.75" customHeight="1">
      <c r="B9" s="15" t="s">
        <v>157</v>
      </c>
      <c r="C9" s="121">
        <f>C10+C11</f>
        <v>5929897</v>
      </c>
      <c r="D9" s="121">
        <f>D10+D11</f>
        <v>5316080</v>
      </c>
      <c r="E9" s="121">
        <v>0</v>
      </c>
      <c r="F9" s="109">
        <f>F10+F11</f>
        <v>4491750</v>
      </c>
      <c r="G9" s="109">
        <f>F9/C9*100</f>
        <v>75.747521415633358</v>
      </c>
      <c r="H9" s="109">
        <f>F9/D9*100</f>
        <v>84.493649455990123</v>
      </c>
    </row>
    <row r="10" spans="1:8" ht="28.9" customHeight="1">
      <c r="A10" s="181"/>
      <c r="B10" s="14" t="s">
        <v>171</v>
      </c>
      <c r="C10" s="121">
        <v>94677</v>
      </c>
      <c r="D10" s="121">
        <v>89455</v>
      </c>
      <c r="E10" s="121">
        <v>0</v>
      </c>
      <c r="F10" s="109">
        <v>82841</v>
      </c>
      <c r="G10" s="109">
        <f>F10/C10*100</f>
        <v>87.498547693737663</v>
      </c>
      <c r="H10" s="109">
        <f>F10/D10*100</f>
        <v>92.606338382426927</v>
      </c>
    </row>
    <row r="11" spans="1:8">
      <c r="B11" s="26" t="s">
        <v>172</v>
      </c>
      <c r="C11" s="121">
        <v>5835220</v>
      </c>
      <c r="D11" s="121">
        <v>5226625</v>
      </c>
      <c r="E11" s="121"/>
      <c r="F11" s="109">
        <v>4408909</v>
      </c>
      <c r="G11" s="109">
        <f>F11/C11*100</f>
        <v>75.556859895599487</v>
      </c>
      <c r="H11" s="109">
        <f>F11/D11*100</f>
        <v>84.354798746801237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opLeftCell="H6" workbookViewId="0">
      <selection activeCell="I16" sqref="I16"/>
    </sheetView>
  </sheetViews>
  <sheetFormatPr defaultRowHeight="1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>
      <c r="B2" s="217" t="s">
        <v>11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2:12" ht="18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>
      <c r="B4" s="217" t="s">
        <v>62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</row>
    <row r="5" spans="2:12" ht="15.75" customHeight="1">
      <c r="B5" s="217" t="s">
        <v>46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2:12" ht="18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>
      <c r="B7" s="232" t="s">
        <v>7</v>
      </c>
      <c r="C7" s="233"/>
      <c r="D7" s="233"/>
      <c r="E7" s="233"/>
      <c r="F7" s="234"/>
      <c r="G7" s="43" t="s">
        <v>27</v>
      </c>
      <c r="H7" s="43" t="s">
        <v>60</v>
      </c>
      <c r="I7" s="43" t="s">
        <v>57</v>
      </c>
      <c r="J7" s="43" t="s">
        <v>28</v>
      </c>
      <c r="K7" s="43" t="s">
        <v>29</v>
      </c>
      <c r="L7" s="43" t="s">
        <v>58</v>
      </c>
    </row>
    <row r="8" spans="2:12">
      <c r="B8" s="232">
        <v>1</v>
      </c>
      <c r="C8" s="233"/>
      <c r="D8" s="233"/>
      <c r="E8" s="233"/>
      <c r="F8" s="234"/>
      <c r="G8" s="44">
        <v>2</v>
      </c>
      <c r="H8" s="44">
        <v>3</v>
      </c>
      <c r="I8" s="44">
        <v>4</v>
      </c>
      <c r="J8" s="44">
        <v>5</v>
      </c>
      <c r="K8" s="44" t="s">
        <v>41</v>
      </c>
      <c r="L8" s="44" t="s">
        <v>42</v>
      </c>
    </row>
    <row r="9" spans="2:12" ht="25.5">
      <c r="B9" s="10">
        <v>8</v>
      </c>
      <c r="C9" s="10"/>
      <c r="D9" s="10"/>
      <c r="E9" s="10"/>
      <c r="F9" s="10" t="s">
        <v>8</v>
      </c>
      <c r="G9" s="8">
        <v>0</v>
      </c>
      <c r="H9" s="8">
        <v>0</v>
      </c>
      <c r="I9" s="8">
        <v>0</v>
      </c>
      <c r="J9" s="31">
        <v>0</v>
      </c>
      <c r="K9" s="31"/>
      <c r="L9" s="31"/>
    </row>
    <row r="10" spans="2:12">
      <c r="B10" s="10"/>
      <c r="C10" s="14">
        <v>84</v>
      </c>
      <c r="D10" s="14"/>
      <c r="E10" s="14"/>
      <c r="F10" s="14" t="s">
        <v>13</v>
      </c>
      <c r="G10" s="8"/>
      <c r="H10" s="8"/>
      <c r="I10" s="8"/>
      <c r="J10" s="31"/>
      <c r="K10" s="31"/>
      <c r="L10" s="31"/>
    </row>
    <row r="11" spans="2:12" ht="51">
      <c r="B11" s="11"/>
      <c r="C11" s="11"/>
      <c r="D11" s="11">
        <v>841</v>
      </c>
      <c r="E11" s="11"/>
      <c r="F11" s="26" t="s">
        <v>47</v>
      </c>
      <c r="G11" s="8"/>
      <c r="H11" s="8"/>
      <c r="I11" s="8"/>
      <c r="J11" s="31"/>
      <c r="K11" s="31"/>
      <c r="L11" s="31"/>
    </row>
    <row r="12" spans="2:12" ht="25.5">
      <c r="B12" s="11"/>
      <c r="C12" s="11"/>
      <c r="D12" s="11"/>
      <c r="E12" s="11">
        <v>8413</v>
      </c>
      <c r="F12" s="26" t="s">
        <v>48</v>
      </c>
      <c r="G12" s="8"/>
      <c r="H12" s="8"/>
      <c r="I12" s="8"/>
      <c r="J12" s="31"/>
      <c r="K12" s="31"/>
      <c r="L12" s="31"/>
    </row>
    <row r="13" spans="2:12">
      <c r="B13" s="11"/>
      <c r="C13" s="11"/>
      <c r="D13" s="11"/>
      <c r="E13" s="12" t="s">
        <v>22</v>
      </c>
      <c r="F13" s="16"/>
      <c r="G13" s="8"/>
      <c r="H13" s="8"/>
      <c r="I13" s="8"/>
      <c r="J13" s="31"/>
      <c r="K13" s="31"/>
      <c r="L13" s="31"/>
    </row>
    <row r="14" spans="2:12" ht="25.5">
      <c r="B14" s="13">
        <v>5</v>
      </c>
      <c r="C14" s="13"/>
      <c r="D14" s="13"/>
      <c r="E14" s="13"/>
      <c r="F14" s="17" t="s">
        <v>9</v>
      </c>
      <c r="G14" s="8">
        <v>0</v>
      </c>
      <c r="H14" s="8">
        <v>0</v>
      </c>
      <c r="I14" s="8">
        <v>0</v>
      </c>
      <c r="J14" s="31">
        <v>0</v>
      </c>
      <c r="K14" s="31"/>
      <c r="L14" s="31"/>
    </row>
    <row r="15" spans="2:12" ht="25.5">
      <c r="B15" s="14"/>
      <c r="C15" s="14">
        <v>54</v>
      </c>
      <c r="D15" s="14"/>
      <c r="E15" s="14"/>
      <c r="F15" s="18" t="s">
        <v>14</v>
      </c>
      <c r="G15" s="8"/>
      <c r="H15" s="8"/>
      <c r="I15" s="9"/>
      <c r="J15" s="31"/>
      <c r="K15" s="31"/>
      <c r="L15" s="31"/>
    </row>
    <row r="16" spans="2:12" ht="63.75">
      <c r="B16" s="14"/>
      <c r="C16" s="14"/>
      <c r="D16" s="14">
        <v>541</v>
      </c>
      <c r="E16" s="26"/>
      <c r="F16" s="26" t="s">
        <v>49</v>
      </c>
      <c r="G16" s="8"/>
      <c r="H16" s="8"/>
      <c r="I16" s="9"/>
      <c r="J16" s="31"/>
      <c r="K16" s="31"/>
      <c r="L16" s="31"/>
    </row>
    <row r="17" spans="2:12" ht="38.25">
      <c r="B17" s="14"/>
      <c r="C17" s="14"/>
      <c r="D17" s="14"/>
      <c r="E17" s="26">
        <v>5413</v>
      </c>
      <c r="F17" s="26" t="s">
        <v>50</v>
      </c>
      <c r="G17" s="8"/>
      <c r="H17" s="8"/>
      <c r="I17" s="9"/>
      <c r="J17" s="31"/>
      <c r="K17" s="31"/>
      <c r="L17" s="31"/>
    </row>
    <row r="18" spans="2:12">
      <c r="B18" s="15"/>
      <c r="C18" s="13"/>
      <c r="D18" s="13"/>
      <c r="E18" s="13"/>
      <c r="F18" s="17" t="s">
        <v>22</v>
      </c>
      <c r="G18" s="8"/>
      <c r="H18" s="8"/>
      <c r="I18" s="8"/>
      <c r="J18" s="31"/>
      <c r="K18" s="31"/>
      <c r="L18" s="31"/>
    </row>
    <row r="20" spans="2:12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2:12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2:12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topLeftCell="D1" workbookViewId="0">
      <selection activeCell="E32" sqref="E32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3"/>
      <c r="C1" s="3"/>
      <c r="D1" s="3"/>
      <c r="E1" s="3"/>
      <c r="F1" s="4"/>
      <c r="G1" s="4"/>
      <c r="H1" s="4"/>
    </row>
    <row r="2" spans="2:8" ht="15.75" customHeight="1">
      <c r="B2" s="217" t="s">
        <v>51</v>
      </c>
      <c r="C2" s="217"/>
      <c r="D2" s="217"/>
      <c r="E2" s="217"/>
      <c r="F2" s="217"/>
      <c r="G2" s="217"/>
      <c r="H2" s="217"/>
    </row>
    <row r="3" spans="2:8" ht="18">
      <c r="B3" s="3"/>
      <c r="C3" s="3"/>
      <c r="D3" s="3"/>
      <c r="E3" s="3"/>
      <c r="F3" s="4"/>
      <c r="G3" s="4"/>
      <c r="H3" s="4"/>
    </row>
    <row r="4" spans="2:8" ht="25.5">
      <c r="B4" s="39" t="s">
        <v>7</v>
      </c>
      <c r="C4" s="39" t="s">
        <v>64</v>
      </c>
      <c r="D4" s="39" t="s">
        <v>60</v>
      </c>
      <c r="E4" s="39" t="s">
        <v>57</v>
      </c>
      <c r="F4" s="39" t="s">
        <v>65</v>
      </c>
      <c r="G4" s="39" t="s">
        <v>29</v>
      </c>
      <c r="H4" s="39" t="s">
        <v>58</v>
      </c>
    </row>
    <row r="5" spans="2:8">
      <c r="B5" s="39">
        <v>1</v>
      </c>
      <c r="C5" s="39">
        <v>2</v>
      </c>
      <c r="D5" s="39">
        <v>3</v>
      </c>
      <c r="E5" s="39">
        <v>4</v>
      </c>
      <c r="F5" s="39">
        <v>5</v>
      </c>
      <c r="G5" s="39" t="s">
        <v>41</v>
      </c>
      <c r="H5" s="39" t="s">
        <v>42</v>
      </c>
    </row>
    <row r="6" spans="2:8">
      <c r="B6" s="10" t="s">
        <v>52</v>
      </c>
      <c r="C6" s="8"/>
      <c r="D6" s="8"/>
      <c r="E6" s="9"/>
      <c r="F6" s="31"/>
      <c r="G6" s="31"/>
      <c r="H6" s="31"/>
    </row>
    <row r="7" spans="2:8">
      <c r="B7" s="10" t="s">
        <v>19</v>
      </c>
      <c r="C7" s="8"/>
      <c r="D7" s="8"/>
      <c r="E7" s="8"/>
      <c r="F7" s="31"/>
      <c r="G7" s="31"/>
      <c r="H7" s="31"/>
    </row>
    <row r="8" spans="2:8">
      <c r="B8" s="23" t="s">
        <v>20</v>
      </c>
      <c r="C8" s="8"/>
      <c r="D8" s="8"/>
      <c r="E8" s="8"/>
      <c r="F8" s="31"/>
      <c r="G8" s="31"/>
      <c r="H8" s="31"/>
    </row>
    <row r="9" spans="2:8">
      <c r="B9" s="24" t="s">
        <v>21</v>
      </c>
      <c r="C9" s="8"/>
      <c r="D9" s="8"/>
      <c r="E9" s="8"/>
      <c r="F9" s="31"/>
      <c r="G9" s="31"/>
      <c r="H9" s="31"/>
    </row>
    <row r="10" spans="2:8">
      <c r="B10" s="24" t="s">
        <v>22</v>
      </c>
      <c r="C10" s="8"/>
      <c r="D10" s="8"/>
      <c r="E10" s="8"/>
      <c r="F10" s="31"/>
      <c r="G10" s="31"/>
      <c r="H10" s="31"/>
    </row>
    <row r="11" spans="2:8">
      <c r="B11" s="10" t="s">
        <v>23</v>
      </c>
      <c r="C11" s="8"/>
      <c r="D11" s="8"/>
      <c r="E11" s="9"/>
      <c r="F11" s="31"/>
      <c r="G11" s="31"/>
      <c r="H11" s="31"/>
    </row>
    <row r="12" spans="2:8">
      <c r="B12" s="25" t="s">
        <v>24</v>
      </c>
      <c r="C12" s="8"/>
      <c r="D12" s="8"/>
      <c r="E12" s="9"/>
      <c r="F12" s="31"/>
      <c r="G12" s="31"/>
      <c r="H12" s="31"/>
    </row>
    <row r="13" spans="2:8">
      <c r="B13" s="10" t="s">
        <v>25</v>
      </c>
      <c r="C13" s="8"/>
      <c r="D13" s="8"/>
      <c r="E13" s="9"/>
      <c r="F13" s="31"/>
      <c r="G13" s="31"/>
      <c r="H13" s="31"/>
    </row>
    <row r="14" spans="2:8">
      <c r="B14" s="25" t="s">
        <v>26</v>
      </c>
      <c r="C14" s="8"/>
      <c r="D14" s="8"/>
      <c r="E14" s="9"/>
      <c r="F14" s="31"/>
      <c r="G14" s="31"/>
      <c r="H14" s="31"/>
    </row>
    <row r="15" spans="2:8">
      <c r="B15" s="14" t="s">
        <v>16</v>
      </c>
      <c r="C15" s="8"/>
      <c r="D15" s="8"/>
      <c r="E15" s="9"/>
      <c r="F15" s="31"/>
      <c r="G15" s="31"/>
      <c r="H15" s="31"/>
    </row>
    <row r="16" spans="2:8">
      <c r="B16" s="25"/>
      <c r="C16" s="8"/>
      <c r="D16" s="8"/>
      <c r="E16" s="9"/>
      <c r="F16" s="31"/>
      <c r="G16" s="31"/>
      <c r="H16" s="31"/>
    </row>
    <row r="17" spans="2:8" ht="15.75" customHeight="1">
      <c r="B17" s="10" t="s">
        <v>53</v>
      </c>
      <c r="C17" s="8"/>
      <c r="D17" s="8"/>
      <c r="E17" s="9"/>
      <c r="F17" s="31"/>
      <c r="G17" s="31"/>
      <c r="H17" s="31"/>
    </row>
    <row r="18" spans="2:8" ht="15.75" customHeight="1">
      <c r="B18" s="10" t="s">
        <v>19</v>
      </c>
      <c r="C18" s="8"/>
      <c r="D18" s="8"/>
      <c r="E18" s="8"/>
      <c r="F18" s="31"/>
      <c r="G18" s="31"/>
      <c r="H18" s="31"/>
    </row>
    <row r="19" spans="2:8">
      <c r="B19" s="23" t="s">
        <v>20</v>
      </c>
      <c r="C19" s="8"/>
      <c r="D19" s="8"/>
      <c r="E19" s="8"/>
      <c r="F19" s="31"/>
      <c r="G19" s="31"/>
      <c r="H19" s="31"/>
    </row>
    <row r="20" spans="2:8">
      <c r="B20" s="24" t="s">
        <v>21</v>
      </c>
      <c r="C20" s="8"/>
      <c r="D20" s="8"/>
      <c r="E20" s="8"/>
      <c r="F20" s="31"/>
      <c r="G20" s="31"/>
      <c r="H20" s="31"/>
    </row>
    <row r="21" spans="2:8">
      <c r="B21" s="24" t="s">
        <v>22</v>
      </c>
      <c r="C21" s="8"/>
      <c r="D21" s="8"/>
      <c r="E21" s="8"/>
      <c r="F21" s="31"/>
      <c r="G21" s="31"/>
      <c r="H21" s="31"/>
    </row>
    <row r="22" spans="2:8">
      <c r="B22" s="10" t="s">
        <v>23</v>
      </c>
      <c r="C22" s="8"/>
      <c r="D22" s="8"/>
      <c r="E22" s="9"/>
      <c r="F22" s="31"/>
      <c r="G22" s="31"/>
      <c r="H22" s="31"/>
    </row>
    <row r="23" spans="2:8">
      <c r="B23" s="25" t="s">
        <v>24</v>
      </c>
      <c r="C23" s="8"/>
      <c r="D23" s="8"/>
      <c r="E23" s="9"/>
      <c r="F23" s="31"/>
      <c r="G23" s="31"/>
      <c r="H23" s="31"/>
    </row>
    <row r="24" spans="2:8">
      <c r="B24" s="10" t="s">
        <v>25</v>
      </c>
      <c r="C24" s="8"/>
      <c r="D24" s="8"/>
      <c r="E24" s="9"/>
      <c r="F24" s="31"/>
      <c r="G24" s="31"/>
      <c r="H24" s="31"/>
    </row>
    <row r="25" spans="2:8">
      <c r="B25" s="25" t="s">
        <v>26</v>
      </c>
      <c r="C25" s="8"/>
      <c r="D25" s="8"/>
      <c r="E25" s="9"/>
      <c r="F25" s="31"/>
      <c r="G25" s="31"/>
      <c r="H25" s="31"/>
    </row>
    <row r="26" spans="2:8">
      <c r="B26" s="14" t="s">
        <v>16</v>
      </c>
      <c r="C26" s="8"/>
      <c r="D26" s="8"/>
      <c r="E26" s="9"/>
      <c r="F26" s="31"/>
      <c r="G26" s="31"/>
      <c r="H26" s="31"/>
    </row>
    <row r="28" spans="2:8">
      <c r="B28" s="46"/>
      <c r="C28" s="46"/>
      <c r="D28" s="46"/>
      <c r="E28" s="46"/>
      <c r="F28" s="46"/>
      <c r="G28" s="46"/>
      <c r="H28" s="4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topLeftCell="A21" zoomScaleNormal="100" workbookViewId="0">
      <selection activeCell="G138" sqref="G138"/>
    </sheetView>
  </sheetViews>
  <sheetFormatPr defaultColWidth="9.140625" defaultRowHeight="12.75"/>
  <cols>
    <col min="1" max="1" width="4.42578125" style="99" customWidth="1"/>
    <col min="2" max="2" width="6.42578125" style="99" customWidth="1"/>
    <col min="3" max="3" width="4.5703125" style="99" customWidth="1"/>
    <col min="4" max="4" width="5.42578125" style="101" customWidth="1"/>
    <col min="5" max="5" width="27.5703125" style="99" customWidth="1"/>
    <col min="6" max="6" width="22.42578125" style="100" customWidth="1"/>
    <col min="7" max="7" width="15" style="100" customWidth="1"/>
    <col min="8" max="8" width="24" style="100" customWidth="1"/>
    <col min="9" max="9" width="10.85546875" style="100" customWidth="1"/>
    <col min="10" max="16384" width="9.140625" style="99"/>
  </cols>
  <sheetData>
    <row r="1" spans="1:9" ht="30" customHeight="1">
      <c r="A1" s="217" t="s">
        <v>10</v>
      </c>
      <c r="B1" s="217"/>
      <c r="C1" s="217"/>
      <c r="D1" s="217"/>
      <c r="E1" s="217"/>
      <c r="F1" s="217"/>
      <c r="G1" s="217"/>
      <c r="H1" s="217"/>
      <c r="I1" s="217"/>
    </row>
    <row r="2" spans="1:9">
      <c r="A2" s="138"/>
      <c r="B2" s="138"/>
      <c r="C2" s="138"/>
      <c r="D2" s="138"/>
      <c r="E2" s="138"/>
      <c r="F2" s="138"/>
      <c r="G2" s="138"/>
      <c r="H2" s="4"/>
      <c r="I2" s="4"/>
    </row>
    <row r="3" spans="1:9" ht="18" customHeight="1">
      <c r="A3" s="217" t="s">
        <v>66</v>
      </c>
      <c r="B3" s="217"/>
      <c r="C3" s="217"/>
      <c r="D3" s="217"/>
      <c r="E3" s="217"/>
      <c r="F3" s="217"/>
      <c r="G3" s="217"/>
      <c r="H3" s="217"/>
      <c r="I3" s="217"/>
    </row>
    <row r="4" spans="1:9" ht="15.75" customHeight="1"/>
    <row r="5" spans="1:9" ht="38.25">
      <c r="A5" s="232" t="s">
        <v>7</v>
      </c>
      <c r="B5" s="233"/>
      <c r="C5" s="233"/>
      <c r="D5" s="233"/>
      <c r="E5" s="234"/>
      <c r="F5" s="39" t="s">
        <v>158</v>
      </c>
      <c r="G5" s="39" t="s">
        <v>159</v>
      </c>
      <c r="H5" s="39" t="s">
        <v>188</v>
      </c>
      <c r="I5" s="39" t="s">
        <v>29</v>
      </c>
    </row>
    <row r="6" spans="1:9" ht="12.75" customHeight="1" thickBot="1">
      <c r="A6" s="251">
        <v>1</v>
      </c>
      <c r="B6" s="252"/>
      <c r="C6" s="252"/>
      <c r="D6" s="252"/>
      <c r="E6" s="253"/>
      <c r="F6" s="103">
        <v>2</v>
      </c>
      <c r="G6" s="103">
        <v>3</v>
      </c>
      <c r="H6" s="103">
        <v>4</v>
      </c>
      <c r="I6" s="103" t="s">
        <v>174</v>
      </c>
    </row>
    <row r="7" spans="1:9" ht="30" customHeight="1">
      <c r="A7" s="247">
        <v>4002</v>
      </c>
      <c r="B7" s="248"/>
      <c r="C7" s="248"/>
      <c r="D7" s="249"/>
      <c r="E7" s="150" t="s">
        <v>139</v>
      </c>
      <c r="F7" s="155">
        <f>F8+F94+F142</f>
        <v>5316345</v>
      </c>
      <c r="G7" s="155">
        <f>G8+G94+G142</f>
        <v>0</v>
      </c>
      <c r="H7" s="155">
        <f>H8+H94+H142</f>
        <v>4489018</v>
      </c>
      <c r="I7" s="155">
        <f>H7/F7*100</f>
        <v>84.438049073188438</v>
      </c>
    </row>
    <row r="8" spans="1:9" ht="31.9" customHeight="1">
      <c r="A8" s="254" t="s">
        <v>140</v>
      </c>
      <c r="B8" s="255"/>
      <c r="C8" s="255"/>
      <c r="D8" s="255"/>
      <c r="E8" s="48" t="s">
        <v>145</v>
      </c>
      <c r="F8" s="152">
        <f>F9+F57</f>
        <v>3903372</v>
      </c>
      <c r="G8" s="152">
        <f>G9+G57</f>
        <v>0</v>
      </c>
      <c r="H8" s="152">
        <f>H9+H57</f>
        <v>4259962</v>
      </c>
      <c r="I8" s="155">
        <f t="shared" ref="I8:I73" si="0">H8/F8*100</f>
        <v>109.13543469595007</v>
      </c>
    </row>
    <row r="9" spans="1:9" ht="18" customHeight="1" thickBot="1">
      <c r="A9" s="245" t="s">
        <v>185</v>
      </c>
      <c r="B9" s="246"/>
      <c r="C9" s="246"/>
      <c r="D9" s="246"/>
      <c r="E9" s="151" t="s">
        <v>141</v>
      </c>
      <c r="F9" s="119">
        <f>F10</f>
        <v>3400698</v>
      </c>
      <c r="G9" s="119">
        <f>G10</f>
        <v>0</v>
      </c>
      <c r="H9" s="119">
        <f>H10</f>
        <v>3706233</v>
      </c>
      <c r="I9" s="155">
        <f t="shared" si="0"/>
        <v>108.98447906870882</v>
      </c>
    </row>
    <row r="10" spans="1:9">
      <c r="A10" s="95">
        <v>3</v>
      </c>
      <c r="B10" s="95"/>
      <c r="C10" s="95"/>
      <c r="D10" s="96"/>
      <c r="E10" s="95" t="s">
        <v>4</v>
      </c>
      <c r="F10" s="117">
        <f>F11+F20+F48+F53</f>
        <v>3400698</v>
      </c>
      <c r="G10" s="117">
        <f>G11</f>
        <v>0</v>
      </c>
      <c r="H10" s="117">
        <f>H11+H20+H48+H53</f>
        <v>3706233</v>
      </c>
      <c r="I10" s="155">
        <f t="shared" si="0"/>
        <v>108.98447906870882</v>
      </c>
    </row>
    <row r="11" spans="1:9">
      <c r="A11" s="10"/>
      <c r="B11" s="10">
        <v>31</v>
      </c>
      <c r="C11" s="10"/>
      <c r="D11" s="94"/>
      <c r="E11" s="10" t="s">
        <v>5</v>
      </c>
      <c r="F11" s="116">
        <f>F12+F16+F18</f>
        <v>2774404</v>
      </c>
      <c r="G11" s="116">
        <f>G12+G16+G18</f>
        <v>0</v>
      </c>
      <c r="H11" s="116">
        <f>H12+H16+H18</f>
        <v>3135855</v>
      </c>
      <c r="I11" s="155">
        <f>H11/F11*100</f>
        <v>113.02805935977599</v>
      </c>
    </row>
    <row r="12" spans="1:9">
      <c r="A12" s="11"/>
      <c r="B12" s="11"/>
      <c r="C12" s="12">
        <v>311</v>
      </c>
      <c r="D12" s="84"/>
      <c r="E12" s="12" t="s">
        <v>146</v>
      </c>
      <c r="F12" s="134">
        <f>F13+F14+F15</f>
        <v>2275854</v>
      </c>
      <c r="G12" s="134">
        <f>G13+G14+G15</f>
        <v>0</v>
      </c>
      <c r="H12" s="134">
        <f>H13+H14+H15</f>
        <v>2576892</v>
      </c>
      <c r="I12" s="155">
        <f t="shared" si="0"/>
        <v>113.22747417013571</v>
      </c>
    </row>
    <row r="13" spans="1:9">
      <c r="A13" s="11"/>
      <c r="B13" s="11"/>
      <c r="C13" s="11"/>
      <c r="D13" s="97">
        <v>3111</v>
      </c>
      <c r="E13" s="98" t="s">
        <v>38</v>
      </c>
      <c r="F13" s="115">
        <v>1826807</v>
      </c>
      <c r="G13" s="104">
        <v>0</v>
      </c>
      <c r="H13" s="115">
        <v>2254009</v>
      </c>
      <c r="I13" s="155">
        <f t="shared" si="0"/>
        <v>123.38517424117599</v>
      </c>
    </row>
    <row r="14" spans="1:9">
      <c r="A14" s="11"/>
      <c r="B14" s="11"/>
      <c r="C14" s="12"/>
      <c r="D14" s="97">
        <v>3113</v>
      </c>
      <c r="E14" s="98" t="s">
        <v>89</v>
      </c>
      <c r="F14" s="115">
        <v>2800</v>
      </c>
      <c r="G14" s="104">
        <v>0</v>
      </c>
      <c r="H14" s="115">
        <v>4678</v>
      </c>
      <c r="I14" s="155">
        <f t="shared" si="0"/>
        <v>167.07142857142858</v>
      </c>
    </row>
    <row r="15" spans="1:9">
      <c r="A15" s="11"/>
      <c r="B15" s="11"/>
      <c r="C15" s="11"/>
      <c r="D15" s="97">
        <v>3114</v>
      </c>
      <c r="E15" s="98" t="s">
        <v>90</v>
      </c>
      <c r="F15" s="115">
        <v>446247</v>
      </c>
      <c r="G15" s="104">
        <v>0</v>
      </c>
      <c r="H15" s="115">
        <v>318205</v>
      </c>
      <c r="I15" s="155">
        <f t="shared" si="0"/>
        <v>71.306921951296033</v>
      </c>
    </row>
    <row r="16" spans="1:9">
      <c r="A16" s="11"/>
      <c r="B16" s="19"/>
      <c r="C16" s="12">
        <v>312</v>
      </c>
      <c r="D16" s="84"/>
      <c r="E16" s="16" t="s">
        <v>91</v>
      </c>
      <c r="F16" s="134">
        <f>F17</f>
        <v>123034</v>
      </c>
      <c r="G16" s="134">
        <f>G17</f>
        <v>0</v>
      </c>
      <c r="H16" s="134">
        <f>H17</f>
        <v>152252</v>
      </c>
      <c r="I16" s="155">
        <f t="shared" si="0"/>
        <v>123.74790708259506</v>
      </c>
    </row>
    <row r="17" spans="1:9">
      <c r="A17" s="11"/>
      <c r="B17" s="19"/>
      <c r="C17" s="12"/>
      <c r="D17" s="83">
        <v>3121</v>
      </c>
      <c r="E17" s="11" t="s">
        <v>91</v>
      </c>
      <c r="F17" s="121">
        <v>123034</v>
      </c>
      <c r="G17" s="121">
        <v>0</v>
      </c>
      <c r="H17" s="104">
        <v>152252</v>
      </c>
      <c r="I17" s="155">
        <f t="shared" si="0"/>
        <v>123.74790708259506</v>
      </c>
    </row>
    <row r="18" spans="1:9">
      <c r="A18" s="11"/>
      <c r="B18" s="11"/>
      <c r="C18" s="12">
        <v>313</v>
      </c>
      <c r="D18" s="84"/>
      <c r="E18" s="12" t="s">
        <v>92</v>
      </c>
      <c r="F18" s="134">
        <f>F19</f>
        <v>375516</v>
      </c>
      <c r="G18" s="134">
        <f>G19</f>
        <v>0</v>
      </c>
      <c r="H18" s="134">
        <f>H19</f>
        <v>406711</v>
      </c>
      <c r="I18" s="155">
        <f>H18/F18*100</f>
        <v>108.30723591005442</v>
      </c>
    </row>
    <row r="19" spans="1:9" ht="25.5">
      <c r="A19" s="137"/>
      <c r="B19" s="137"/>
      <c r="C19" s="137"/>
      <c r="D19" s="136">
        <v>3132</v>
      </c>
      <c r="E19" s="135" t="s">
        <v>93</v>
      </c>
      <c r="F19" s="120">
        <v>375516</v>
      </c>
      <c r="G19" s="122">
        <v>0</v>
      </c>
      <c r="H19" s="108">
        <v>406711</v>
      </c>
      <c r="I19" s="155">
        <f t="shared" si="0"/>
        <v>108.30723591005442</v>
      </c>
    </row>
    <row r="20" spans="1:9">
      <c r="A20" s="14"/>
      <c r="B20" s="10">
        <v>32</v>
      </c>
      <c r="C20" s="19"/>
      <c r="D20" s="131"/>
      <c r="E20" s="19" t="s">
        <v>12</v>
      </c>
      <c r="F20" s="116">
        <f>F21+F26+F33+F43</f>
        <v>531747</v>
      </c>
      <c r="G20" s="116">
        <f>G21+G26+G33+G43</f>
        <v>0</v>
      </c>
      <c r="H20" s="116">
        <f>H21+H26+H33+H43</f>
        <v>483868</v>
      </c>
      <c r="I20" s="155">
        <f t="shared" si="0"/>
        <v>90.995905947753357</v>
      </c>
    </row>
    <row r="21" spans="1:9">
      <c r="A21" s="14"/>
      <c r="B21" s="14"/>
      <c r="C21" s="12">
        <v>321</v>
      </c>
      <c r="D21" s="84"/>
      <c r="E21" s="12" t="s">
        <v>39</v>
      </c>
      <c r="F21" s="134">
        <f>F22+F23+F24+F25</f>
        <v>80032</v>
      </c>
      <c r="G21" s="134">
        <f>G22+G23+G24+G25</f>
        <v>0</v>
      </c>
      <c r="H21" s="134">
        <f>H22+H23+H24+H25</f>
        <v>67553</v>
      </c>
      <c r="I21" s="155">
        <f t="shared" si="0"/>
        <v>84.407487005197922</v>
      </c>
    </row>
    <row r="22" spans="1:9">
      <c r="A22" s="66"/>
      <c r="B22" s="105"/>
      <c r="C22" s="105"/>
      <c r="D22" s="97">
        <v>3211</v>
      </c>
      <c r="E22" s="98" t="s">
        <v>40</v>
      </c>
      <c r="F22" s="115">
        <v>4032</v>
      </c>
      <c r="G22" s="128">
        <v>0</v>
      </c>
      <c r="H22" s="115">
        <v>3407</v>
      </c>
      <c r="I22" s="155">
        <f t="shared" si="0"/>
        <v>84.499007936507937</v>
      </c>
    </row>
    <row r="23" spans="1:9" ht="25.5">
      <c r="A23" s="66"/>
      <c r="B23" s="105"/>
      <c r="C23" s="105"/>
      <c r="D23" s="97">
        <v>3212</v>
      </c>
      <c r="E23" s="98" t="s">
        <v>94</v>
      </c>
      <c r="F23" s="115">
        <v>70000</v>
      </c>
      <c r="G23" s="128">
        <v>0</v>
      </c>
      <c r="H23" s="115">
        <v>59893</v>
      </c>
      <c r="I23" s="155">
        <f t="shared" si="0"/>
        <v>85.561428571428564</v>
      </c>
    </row>
    <row r="24" spans="1:9" ht="25.5">
      <c r="A24" s="66"/>
      <c r="B24" s="105"/>
      <c r="C24" s="105"/>
      <c r="D24" s="97">
        <v>3213</v>
      </c>
      <c r="E24" s="98" t="s">
        <v>95</v>
      </c>
      <c r="F24" s="115">
        <v>6000</v>
      </c>
      <c r="G24" s="128">
        <v>0</v>
      </c>
      <c r="H24" s="115">
        <v>4253</v>
      </c>
      <c r="I24" s="155">
        <f t="shared" si="0"/>
        <v>70.883333333333326</v>
      </c>
    </row>
    <row r="25" spans="1:9" ht="25.5">
      <c r="A25" s="66"/>
      <c r="B25" s="105"/>
      <c r="C25" s="105"/>
      <c r="D25" s="97">
        <v>3214</v>
      </c>
      <c r="E25" s="98" t="s">
        <v>144</v>
      </c>
      <c r="F25" s="115">
        <v>0</v>
      </c>
      <c r="G25" s="128">
        <v>0</v>
      </c>
      <c r="H25" s="115">
        <v>0</v>
      </c>
      <c r="I25" s="155">
        <v>0</v>
      </c>
    </row>
    <row r="26" spans="1:9">
      <c r="A26" s="66"/>
      <c r="B26" s="105"/>
      <c r="C26" s="67">
        <v>322</v>
      </c>
      <c r="D26" s="68"/>
      <c r="E26" s="69" t="s">
        <v>96</v>
      </c>
      <c r="F26" s="133">
        <f>F27+F28+F29+F30+F31+F32</f>
        <v>314832</v>
      </c>
      <c r="G26" s="133">
        <f>G27+G28+G29+G30+G31+G32</f>
        <v>0</v>
      </c>
      <c r="H26" s="133">
        <f>H27+H28+H29+H30+H31+H32</f>
        <v>297684</v>
      </c>
      <c r="I26" s="155">
        <f t="shared" si="0"/>
        <v>94.553285561823458</v>
      </c>
    </row>
    <row r="27" spans="1:9" ht="25.5">
      <c r="A27" s="66"/>
      <c r="B27" s="105"/>
      <c r="C27" s="127"/>
      <c r="D27" s="78">
        <v>3221</v>
      </c>
      <c r="E27" s="80" t="s">
        <v>97</v>
      </c>
      <c r="F27" s="104">
        <v>11043</v>
      </c>
      <c r="G27" s="128">
        <v>0</v>
      </c>
      <c r="H27" s="104">
        <v>26732</v>
      </c>
      <c r="I27" s="155">
        <f t="shared" si="0"/>
        <v>242.07190075160736</v>
      </c>
    </row>
    <row r="28" spans="1:9">
      <c r="A28" s="66"/>
      <c r="B28" s="105"/>
      <c r="C28" s="127"/>
      <c r="D28" s="78">
        <v>3222</v>
      </c>
      <c r="E28" s="76" t="s">
        <v>98</v>
      </c>
      <c r="F28" s="104">
        <v>63574</v>
      </c>
      <c r="G28" s="128">
        <v>0</v>
      </c>
      <c r="H28" s="104">
        <v>122913</v>
      </c>
      <c r="I28" s="155">
        <f t="shared" si="0"/>
        <v>193.33847170226824</v>
      </c>
    </row>
    <row r="29" spans="1:9">
      <c r="A29" s="66"/>
      <c r="B29" s="105"/>
      <c r="C29" s="127"/>
      <c r="D29" s="78">
        <v>3223</v>
      </c>
      <c r="E29" s="76" t="s">
        <v>99</v>
      </c>
      <c r="F29" s="104">
        <v>217260</v>
      </c>
      <c r="G29" s="128">
        <v>0</v>
      </c>
      <c r="H29" s="104">
        <v>99667</v>
      </c>
      <c r="I29" s="155">
        <f t="shared" si="0"/>
        <v>45.874528215041884</v>
      </c>
    </row>
    <row r="30" spans="1:9" ht="25.5">
      <c r="A30" s="66"/>
      <c r="B30" s="105"/>
      <c r="C30" s="127"/>
      <c r="D30" s="78">
        <v>3224</v>
      </c>
      <c r="E30" s="80" t="s">
        <v>100</v>
      </c>
      <c r="F30" s="104">
        <v>10347</v>
      </c>
      <c r="G30" s="128">
        <v>0</v>
      </c>
      <c r="H30" s="104">
        <v>21557</v>
      </c>
      <c r="I30" s="155">
        <f t="shared" si="0"/>
        <v>208.34058181115302</v>
      </c>
    </row>
    <row r="31" spans="1:9">
      <c r="A31" s="66"/>
      <c r="B31" s="105"/>
      <c r="C31" s="105"/>
      <c r="D31" s="78">
        <v>3225</v>
      </c>
      <c r="E31" s="76" t="s">
        <v>101</v>
      </c>
      <c r="F31" s="104">
        <v>2654</v>
      </c>
      <c r="G31" s="128">
        <v>0</v>
      </c>
      <c r="H31" s="104">
        <v>21822</v>
      </c>
      <c r="I31" s="155">
        <f t="shared" si="0"/>
        <v>822.23059532780701</v>
      </c>
    </row>
    <row r="32" spans="1:9" ht="25.5">
      <c r="A32" s="66"/>
      <c r="B32" s="105"/>
      <c r="C32" s="105"/>
      <c r="D32" s="78">
        <v>3227</v>
      </c>
      <c r="E32" s="80" t="s">
        <v>102</v>
      </c>
      <c r="F32" s="104">
        <v>9954</v>
      </c>
      <c r="G32" s="128">
        <v>0</v>
      </c>
      <c r="H32" s="104">
        <v>4993</v>
      </c>
      <c r="I32" s="155">
        <f t="shared" si="0"/>
        <v>50.160739401245735</v>
      </c>
    </row>
    <row r="33" spans="1:9">
      <c r="A33" s="66"/>
      <c r="B33" s="105"/>
      <c r="C33" s="70">
        <v>323</v>
      </c>
      <c r="D33" s="71"/>
      <c r="E33" s="72" t="s">
        <v>103</v>
      </c>
      <c r="F33" s="133">
        <f>SUM(F34:F42)</f>
        <v>129437</v>
      </c>
      <c r="G33" s="133">
        <f>SUM(G34:G42)</f>
        <v>0</v>
      </c>
      <c r="H33" s="133">
        <f>SUM(H34:H42)</f>
        <v>112233</v>
      </c>
      <c r="I33" s="155">
        <f t="shared" si="0"/>
        <v>86.708591824594208</v>
      </c>
    </row>
    <row r="34" spans="1:9">
      <c r="A34" s="66"/>
      <c r="B34" s="105"/>
      <c r="C34" s="105"/>
      <c r="D34" s="78">
        <v>3231</v>
      </c>
      <c r="E34" s="76" t="s">
        <v>104</v>
      </c>
      <c r="F34" s="104">
        <v>9149</v>
      </c>
      <c r="G34" s="128">
        <v>0</v>
      </c>
      <c r="H34" s="104">
        <v>6737</v>
      </c>
      <c r="I34" s="155">
        <f t="shared" si="0"/>
        <v>73.636463001420921</v>
      </c>
    </row>
    <row r="35" spans="1:9" ht="25.5">
      <c r="A35" s="66"/>
      <c r="B35" s="105"/>
      <c r="C35" s="105"/>
      <c r="D35" s="78">
        <v>3232</v>
      </c>
      <c r="E35" s="80" t="s">
        <v>105</v>
      </c>
      <c r="F35" s="104">
        <v>31272</v>
      </c>
      <c r="G35" s="128">
        <v>0</v>
      </c>
      <c r="H35" s="104">
        <v>32152</v>
      </c>
      <c r="I35" s="155">
        <f t="shared" si="0"/>
        <v>102.81401893067282</v>
      </c>
    </row>
    <row r="36" spans="1:9">
      <c r="A36" s="66"/>
      <c r="B36" s="105"/>
      <c r="C36" s="105"/>
      <c r="D36" s="78">
        <v>3233</v>
      </c>
      <c r="E36" s="76" t="s">
        <v>106</v>
      </c>
      <c r="F36" s="104">
        <v>3982</v>
      </c>
      <c r="G36" s="128">
        <v>0</v>
      </c>
      <c r="H36" s="104">
        <v>4644</v>
      </c>
      <c r="I36" s="155">
        <f t="shared" si="0"/>
        <v>116.62481165243597</v>
      </c>
    </row>
    <row r="37" spans="1:9">
      <c r="A37" s="66"/>
      <c r="B37" s="105"/>
      <c r="C37" s="105"/>
      <c r="D37" s="78">
        <v>3234</v>
      </c>
      <c r="E37" s="76" t="s">
        <v>107</v>
      </c>
      <c r="F37" s="104">
        <v>46453</v>
      </c>
      <c r="G37" s="128">
        <v>0</v>
      </c>
      <c r="H37" s="139">
        <v>45616</v>
      </c>
      <c r="I37" s="155">
        <f>H37/F37*100</f>
        <v>98.198178804382934</v>
      </c>
    </row>
    <row r="38" spans="1:9">
      <c r="A38" s="66"/>
      <c r="B38" s="105"/>
      <c r="C38" s="105"/>
      <c r="D38" s="78">
        <v>3235</v>
      </c>
      <c r="E38" s="76" t="s">
        <v>108</v>
      </c>
      <c r="F38" s="104">
        <v>1327</v>
      </c>
      <c r="G38" s="128">
        <v>0</v>
      </c>
      <c r="H38" s="139">
        <v>3438</v>
      </c>
      <c r="I38" s="155">
        <f>H38/F38*100</f>
        <v>259.08063300678219</v>
      </c>
    </row>
    <row r="39" spans="1:9">
      <c r="A39" s="66"/>
      <c r="B39" s="105"/>
      <c r="C39" s="105"/>
      <c r="D39" s="78">
        <v>3236</v>
      </c>
      <c r="E39" s="76" t="s">
        <v>109</v>
      </c>
      <c r="F39" s="104">
        <v>6300</v>
      </c>
      <c r="G39" s="128">
        <v>0</v>
      </c>
      <c r="H39" s="104">
        <v>5349</v>
      </c>
      <c r="I39" s="155">
        <f t="shared" si="0"/>
        <v>84.904761904761898</v>
      </c>
    </row>
    <row r="40" spans="1:9">
      <c r="A40" s="66"/>
      <c r="B40" s="105"/>
      <c r="C40" s="105"/>
      <c r="D40" s="78">
        <v>3237</v>
      </c>
      <c r="E40" s="76" t="s">
        <v>110</v>
      </c>
      <c r="F40" s="104">
        <v>16636</v>
      </c>
      <c r="G40" s="128">
        <v>0</v>
      </c>
      <c r="H40" s="104">
        <v>10132</v>
      </c>
      <c r="I40" s="155">
        <f t="shared" si="0"/>
        <v>60.904063476797312</v>
      </c>
    </row>
    <row r="41" spans="1:9">
      <c r="A41" s="66"/>
      <c r="B41" s="105"/>
      <c r="C41" s="105"/>
      <c r="D41" s="78">
        <v>3238</v>
      </c>
      <c r="E41" s="76" t="s">
        <v>143</v>
      </c>
      <c r="F41" s="104">
        <v>12654</v>
      </c>
      <c r="G41" s="128">
        <v>0</v>
      </c>
      <c r="H41" s="104">
        <v>3360</v>
      </c>
      <c r="I41" s="155">
        <f>H41/F41*100</f>
        <v>26.552868658131818</v>
      </c>
    </row>
    <row r="42" spans="1:9">
      <c r="A42" s="66"/>
      <c r="B42" s="105"/>
      <c r="C42" s="105"/>
      <c r="D42" s="78">
        <v>3239</v>
      </c>
      <c r="E42" s="76" t="s">
        <v>111</v>
      </c>
      <c r="F42" s="104">
        <v>1664</v>
      </c>
      <c r="G42" s="128">
        <v>0</v>
      </c>
      <c r="H42" s="104">
        <v>805</v>
      </c>
      <c r="I42" s="155">
        <f t="shared" si="0"/>
        <v>48.377403846153847</v>
      </c>
    </row>
    <row r="43" spans="1:9">
      <c r="A43" s="66"/>
      <c r="B43" s="105"/>
      <c r="C43" s="70">
        <v>329</v>
      </c>
      <c r="D43" s="71"/>
      <c r="E43" s="70" t="s">
        <v>113</v>
      </c>
      <c r="F43" s="133">
        <f>F44+F45+F46+F47</f>
        <v>7446</v>
      </c>
      <c r="G43" s="133">
        <f>G44+G45+G46+G47</f>
        <v>0</v>
      </c>
      <c r="H43" s="133">
        <f>H44+H45+H46+H47</f>
        <v>6398</v>
      </c>
      <c r="I43" s="155">
        <f t="shared" si="0"/>
        <v>85.925329035723877</v>
      </c>
    </row>
    <row r="44" spans="1:9" ht="38.25">
      <c r="A44" s="66"/>
      <c r="B44" s="105"/>
      <c r="C44" s="105"/>
      <c r="D44" s="78">
        <v>3291</v>
      </c>
      <c r="E44" s="80" t="s">
        <v>114</v>
      </c>
      <c r="F44" s="104">
        <v>0</v>
      </c>
      <c r="G44" s="128">
        <v>0</v>
      </c>
      <c r="H44" s="104">
        <v>654</v>
      </c>
      <c r="I44" s="155">
        <v>0</v>
      </c>
    </row>
    <row r="45" spans="1:9">
      <c r="A45" s="66"/>
      <c r="B45" s="105"/>
      <c r="C45" s="105"/>
      <c r="D45" s="78">
        <v>3292</v>
      </c>
      <c r="E45" s="76" t="s">
        <v>115</v>
      </c>
      <c r="F45" s="104">
        <v>531</v>
      </c>
      <c r="G45" s="128">
        <v>0</v>
      </c>
      <c r="H45" s="104">
        <v>992</v>
      </c>
      <c r="I45" s="155">
        <f t="shared" si="0"/>
        <v>186.81732580037664</v>
      </c>
    </row>
    <row r="46" spans="1:9">
      <c r="A46" s="66"/>
      <c r="B46" s="105"/>
      <c r="C46" s="105"/>
      <c r="D46" s="78">
        <v>3295</v>
      </c>
      <c r="E46" s="76" t="s">
        <v>116</v>
      </c>
      <c r="F46" s="104">
        <v>6384</v>
      </c>
      <c r="G46" s="128">
        <v>0</v>
      </c>
      <c r="H46" s="104">
        <v>4686</v>
      </c>
      <c r="I46" s="155">
        <f t="shared" si="0"/>
        <v>73.402255639097746</v>
      </c>
    </row>
    <row r="47" spans="1:9" ht="25.5">
      <c r="A47" s="66"/>
      <c r="B47" s="105"/>
      <c r="C47" s="105"/>
      <c r="D47" s="78">
        <v>3299</v>
      </c>
      <c r="E47" s="80" t="s">
        <v>113</v>
      </c>
      <c r="F47" s="104">
        <v>531</v>
      </c>
      <c r="G47" s="128">
        <v>0</v>
      </c>
      <c r="H47" s="104">
        <v>66</v>
      </c>
      <c r="I47" s="155">
        <f t="shared" si="0"/>
        <v>12.429378531073446</v>
      </c>
    </row>
    <row r="48" spans="1:9">
      <c r="A48" s="132"/>
      <c r="B48" s="73">
        <v>34</v>
      </c>
      <c r="C48" s="74"/>
      <c r="D48" s="75"/>
      <c r="E48" s="74" t="s">
        <v>117</v>
      </c>
      <c r="F48" s="107">
        <f>F49</f>
        <v>5092</v>
      </c>
      <c r="G48" s="107">
        <f>G49</f>
        <v>0</v>
      </c>
      <c r="H48" s="107">
        <f>H49</f>
        <v>3669</v>
      </c>
      <c r="I48" s="155">
        <f t="shared" si="0"/>
        <v>72.054202670856256</v>
      </c>
    </row>
    <row r="49" spans="1:9">
      <c r="A49" s="65"/>
      <c r="B49" s="76"/>
      <c r="C49" s="77">
        <v>343</v>
      </c>
      <c r="D49" s="78"/>
      <c r="E49" s="76" t="s">
        <v>118</v>
      </c>
      <c r="F49" s="104">
        <f>F50+F51+F52</f>
        <v>5092</v>
      </c>
      <c r="G49" s="104">
        <f>G50+G51+G52</f>
        <v>0</v>
      </c>
      <c r="H49" s="104">
        <f>H50+H51+H52</f>
        <v>3669</v>
      </c>
      <c r="I49" s="155">
        <f t="shared" si="0"/>
        <v>72.054202670856256</v>
      </c>
    </row>
    <row r="50" spans="1:9" ht="25.5">
      <c r="A50" s="65"/>
      <c r="B50" s="76"/>
      <c r="C50" s="76"/>
      <c r="D50" s="78">
        <v>3431</v>
      </c>
      <c r="E50" s="80" t="s">
        <v>119</v>
      </c>
      <c r="F50" s="104">
        <v>4654</v>
      </c>
      <c r="G50" s="104">
        <v>0</v>
      </c>
      <c r="H50" s="104">
        <v>3457</v>
      </c>
      <c r="I50" s="155">
        <f t="shared" si="0"/>
        <v>74.28018908465836</v>
      </c>
    </row>
    <row r="51" spans="1:9">
      <c r="A51" s="65"/>
      <c r="B51" s="76"/>
      <c r="C51" s="76"/>
      <c r="D51" s="78">
        <v>3433</v>
      </c>
      <c r="E51" s="76" t="s">
        <v>120</v>
      </c>
      <c r="F51" s="104">
        <v>0</v>
      </c>
      <c r="G51" s="104">
        <v>0</v>
      </c>
      <c r="H51" s="104">
        <v>0</v>
      </c>
      <c r="I51" s="155">
        <v>0</v>
      </c>
    </row>
    <row r="52" spans="1:9" ht="25.5">
      <c r="A52" s="65"/>
      <c r="B52" s="76"/>
      <c r="C52" s="76"/>
      <c r="D52" s="78">
        <v>3434</v>
      </c>
      <c r="E52" s="80" t="s">
        <v>155</v>
      </c>
      <c r="F52" s="104">
        <v>438</v>
      </c>
      <c r="G52" s="104">
        <v>0</v>
      </c>
      <c r="H52" s="104">
        <v>212</v>
      </c>
      <c r="I52" s="155">
        <f t="shared" si="0"/>
        <v>48.401826484018265</v>
      </c>
    </row>
    <row r="53" spans="1:9" ht="38.25">
      <c r="A53" s="132"/>
      <c r="B53" s="73">
        <v>37</v>
      </c>
      <c r="C53" s="74"/>
      <c r="D53" s="75"/>
      <c r="E53" s="79" t="s">
        <v>122</v>
      </c>
      <c r="F53" s="107">
        <f t="shared" ref="F53:H54" si="1">F54</f>
        <v>89455</v>
      </c>
      <c r="G53" s="107">
        <f t="shared" si="1"/>
        <v>0</v>
      </c>
      <c r="H53" s="107">
        <f t="shared" si="1"/>
        <v>82841</v>
      </c>
      <c r="I53" s="155">
        <f t="shared" si="0"/>
        <v>92.606338382426927</v>
      </c>
    </row>
    <row r="54" spans="1:9" ht="25.5">
      <c r="A54" s="65"/>
      <c r="B54" s="76"/>
      <c r="C54" s="77">
        <v>372</v>
      </c>
      <c r="D54" s="78"/>
      <c r="E54" s="80" t="s">
        <v>123</v>
      </c>
      <c r="F54" s="104">
        <f>F55+F56</f>
        <v>89455</v>
      </c>
      <c r="G54" s="104">
        <f t="shared" si="1"/>
        <v>0</v>
      </c>
      <c r="H54" s="104">
        <f>H55+H56</f>
        <v>82841</v>
      </c>
      <c r="I54" s="155">
        <f t="shared" si="0"/>
        <v>92.606338382426927</v>
      </c>
    </row>
    <row r="55" spans="1:9" ht="25.5">
      <c r="A55" s="65"/>
      <c r="B55" s="76"/>
      <c r="C55" s="76"/>
      <c r="D55" s="78">
        <v>3721</v>
      </c>
      <c r="E55" s="80" t="s">
        <v>124</v>
      </c>
      <c r="F55" s="104">
        <v>83615</v>
      </c>
      <c r="G55" s="104">
        <v>0</v>
      </c>
      <c r="H55" s="104">
        <v>77322</v>
      </c>
      <c r="I55" s="155">
        <f t="shared" si="0"/>
        <v>92.473838426119713</v>
      </c>
    </row>
    <row r="56" spans="1:9" ht="26.25" thickBot="1">
      <c r="A56" s="65"/>
      <c r="B56" s="76"/>
      <c r="C56" s="76"/>
      <c r="D56" s="78">
        <v>3722</v>
      </c>
      <c r="E56" s="80" t="s">
        <v>125</v>
      </c>
      <c r="F56" s="104">
        <v>5840</v>
      </c>
      <c r="G56" s="104">
        <v>0</v>
      </c>
      <c r="H56" s="104">
        <v>5519</v>
      </c>
      <c r="I56" s="155">
        <f t="shared" si="0"/>
        <v>94.503424657534254</v>
      </c>
    </row>
    <row r="57" spans="1:9" ht="27" customHeight="1" thickBot="1">
      <c r="A57" s="245" t="s">
        <v>147</v>
      </c>
      <c r="B57" s="246"/>
      <c r="C57" s="246"/>
      <c r="D57" s="246"/>
      <c r="E57" s="153" t="s">
        <v>148</v>
      </c>
      <c r="F57" s="154">
        <f>F58</f>
        <v>502674</v>
      </c>
      <c r="G57" s="154">
        <f>G58</f>
        <v>0</v>
      </c>
      <c r="H57" s="154">
        <f>H58</f>
        <v>553729</v>
      </c>
      <c r="I57" s="155">
        <f t="shared" si="0"/>
        <v>110.15668206432001</v>
      </c>
    </row>
    <row r="58" spans="1:9">
      <c r="A58" s="95">
        <v>3</v>
      </c>
      <c r="B58" s="95"/>
      <c r="C58" s="95"/>
      <c r="D58" s="96"/>
      <c r="E58" s="95" t="s">
        <v>4</v>
      </c>
      <c r="F58" s="117">
        <f>F59+F84+F90</f>
        <v>502674</v>
      </c>
      <c r="G58" s="117">
        <f>G59+G84</f>
        <v>0</v>
      </c>
      <c r="H58" s="117">
        <f>H59+H87</f>
        <v>553729</v>
      </c>
      <c r="I58" s="155">
        <f t="shared" si="0"/>
        <v>110.15668206432001</v>
      </c>
    </row>
    <row r="59" spans="1:9">
      <c r="A59" s="14"/>
      <c r="B59" s="10">
        <v>32</v>
      </c>
      <c r="C59" s="19"/>
      <c r="D59" s="131"/>
      <c r="E59" s="19" t="s">
        <v>12</v>
      </c>
      <c r="F59" s="116">
        <f>F60+F63+F69+F79</f>
        <v>502674</v>
      </c>
      <c r="G59" s="116">
        <f>G60+G63+G69+G79</f>
        <v>0</v>
      </c>
      <c r="H59" s="116">
        <f>H60+H63+H69+H79</f>
        <v>493739</v>
      </c>
      <c r="I59" s="155">
        <f t="shared" si="0"/>
        <v>98.222506037710318</v>
      </c>
    </row>
    <row r="60" spans="1:9">
      <c r="A60" s="14"/>
      <c r="B60" s="14"/>
      <c r="C60" s="12">
        <v>321</v>
      </c>
      <c r="D60" s="84"/>
      <c r="E60" s="12" t="s">
        <v>39</v>
      </c>
      <c r="F60" s="134">
        <f>F61+F62</f>
        <v>2309</v>
      </c>
      <c r="G60" s="134">
        <f>G61+G62</f>
        <v>0</v>
      </c>
      <c r="H60" s="134">
        <f>H61+H62</f>
        <v>946</v>
      </c>
      <c r="I60" s="155">
        <f t="shared" si="0"/>
        <v>40.97011693373755</v>
      </c>
    </row>
    <row r="61" spans="1:9">
      <c r="A61" s="66"/>
      <c r="B61" s="105"/>
      <c r="C61" s="105"/>
      <c r="D61" s="97">
        <v>3211</v>
      </c>
      <c r="E61" s="98" t="s">
        <v>40</v>
      </c>
      <c r="F61" s="115">
        <v>2309</v>
      </c>
      <c r="G61" s="128">
        <v>0</v>
      </c>
      <c r="H61" s="115">
        <v>946</v>
      </c>
      <c r="I61" s="155">
        <f t="shared" si="0"/>
        <v>40.97011693373755</v>
      </c>
    </row>
    <row r="62" spans="1:9" ht="25.5">
      <c r="A62" s="66"/>
      <c r="B62" s="105"/>
      <c r="C62" s="105"/>
      <c r="D62" s="97">
        <v>3213</v>
      </c>
      <c r="E62" s="98" t="s">
        <v>95</v>
      </c>
      <c r="F62" s="115">
        <v>0</v>
      </c>
      <c r="G62" s="128">
        <v>0</v>
      </c>
      <c r="H62" s="115">
        <v>0</v>
      </c>
      <c r="I62" s="155">
        <v>0</v>
      </c>
    </row>
    <row r="63" spans="1:9">
      <c r="A63" s="66"/>
      <c r="B63" s="105"/>
      <c r="C63" s="67">
        <v>322</v>
      </c>
      <c r="D63" s="68"/>
      <c r="E63" s="69" t="s">
        <v>96</v>
      </c>
      <c r="F63" s="133">
        <f>SUM(F64:F68)</f>
        <v>413565</v>
      </c>
      <c r="G63" s="133">
        <f>G64+G65+G66+G67+G68</f>
        <v>0</v>
      </c>
      <c r="H63" s="133">
        <f>H64+H65+H66+H67+H68</f>
        <v>413390</v>
      </c>
      <c r="I63" s="155">
        <f t="shared" si="0"/>
        <v>99.957685007193547</v>
      </c>
    </row>
    <row r="64" spans="1:9" ht="25.5">
      <c r="A64" s="66"/>
      <c r="B64" s="105"/>
      <c r="C64" s="127"/>
      <c r="D64" s="78">
        <v>3221</v>
      </c>
      <c r="E64" s="80" t="s">
        <v>97</v>
      </c>
      <c r="F64" s="104">
        <v>38490</v>
      </c>
      <c r="G64" s="128">
        <v>0</v>
      </c>
      <c r="H64" s="104">
        <v>41957</v>
      </c>
      <c r="I64" s="155">
        <f t="shared" si="0"/>
        <v>109.00753442452584</v>
      </c>
    </row>
    <row r="65" spans="1:9">
      <c r="A65" s="66"/>
      <c r="B65" s="105"/>
      <c r="C65" s="127"/>
      <c r="D65" s="78">
        <v>3222</v>
      </c>
      <c r="E65" s="76" t="s">
        <v>98</v>
      </c>
      <c r="F65" s="104">
        <v>252439</v>
      </c>
      <c r="G65" s="128">
        <v>0</v>
      </c>
      <c r="H65" s="104">
        <v>241398</v>
      </c>
      <c r="I65" s="155">
        <f t="shared" si="0"/>
        <v>95.626270108818375</v>
      </c>
    </row>
    <row r="66" spans="1:9">
      <c r="A66" s="66"/>
      <c r="B66" s="66"/>
      <c r="C66" s="66"/>
      <c r="D66" s="111">
        <v>3223</v>
      </c>
      <c r="E66" s="65" t="s">
        <v>99</v>
      </c>
      <c r="F66" s="109">
        <v>97419</v>
      </c>
      <c r="G66" s="109">
        <v>0</v>
      </c>
      <c r="H66" s="109">
        <v>110574</v>
      </c>
      <c r="I66" s="155">
        <f t="shared" si="0"/>
        <v>113.50352600622055</v>
      </c>
    </row>
    <row r="67" spans="1:9" ht="25.5">
      <c r="A67" s="66"/>
      <c r="B67" s="105"/>
      <c r="C67" s="127"/>
      <c r="D67" s="78">
        <v>3224</v>
      </c>
      <c r="E67" s="80" t="s">
        <v>100</v>
      </c>
      <c r="F67" s="104">
        <v>5309</v>
      </c>
      <c r="G67" s="128">
        <v>0</v>
      </c>
      <c r="H67" s="104">
        <v>5300</v>
      </c>
      <c r="I67" s="155">
        <f t="shared" si="0"/>
        <v>99.830476549255977</v>
      </c>
    </row>
    <row r="68" spans="1:9">
      <c r="A68" s="66"/>
      <c r="B68" s="105"/>
      <c r="C68" s="105"/>
      <c r="D68" s="78">
        <v>3225</v>
      </c>
      <c r="E68" s="76" t="s">
        <v>101</v>
      </c>
      <c r="F68" s="104">
        <v>19908</v>
      </c>
      <c r="G68" s="128">
        <v>0</v>
      </c>
      <c r="H68" s="104">
        <v>14161</v>
      </c>
      <c r="I68" s="155">
        <f t="shared" si="0"/>
        <v>71.132208157524616</v>
      </c>
    </row>
    <row r="69" spans="1:9">
      <c r="A69" s="66"/>
      <c r="B69" s="105"/>
      <c r="C69" s="70">
        <v>323</v>
      </c>
      <c r="D69" s="71"/>
      <c r="E69" s="72" t="s">
        <v>103</v>
      </c>
      <c r="F69" s="133">
        <f>F70+F71+F72+F73+F74+F75+F76+F77+F78</f>
        <v>82952</v>
      </c>
      <c r="G69" s="133">
        <f>G70+G71+G72+G73+G74+G75+G76+G77+G78</f>
        <v>0</v>
      </c>
      <c r="H69" s="133">
        <f>H70+H71+H72+H73+H74+H75+H76+H77+H78</f>
        <v>76878</v>
      </c>
      <c r="I69" s="155">
        <f t="shared" si="0"/>
        <v>92.677693123734201</v>
      </c>
    </row>
    <row r="70" spans="1:9">
      <c r="A70" s="66"/>
      <c r="B70" s="105"/>
      <c r="C70" s="105"/>
      <c r="D70" s="78">
        <v>3231</v>
      </c>
      <c r="E70" s="76" t="s">
        <v>104</v>
      </c>
      <c r="F70" s="104">
        <v>0</v>
      </c>
      <c r="G70" s="128">
        <v>0</v>
      </c>
      <c r="H70" s="104">
        <v>0</v>
      </c>
      <c r="I70" s="155">
        <v>0</v>
      </c>
    </row>
    <row r="71" spans="1:9" ht="25.5">
      <c r="A71" s="66"/>
      <c r="B71" s="105"/>
      <c r="C71" s="105"/>
      <c r="D71" s="78">
        <v>3232</v>
      </c>
      <c r="E71" s="80" t="s">
        <v>105</v>
      </c>
      <c r="F71" s="104">
        <v>3982</v>
      </c>
      <c r="G71" s="128">
        <v>0</v>
      </c>
      <c r="H71" s="104">
        <v>14265</v>
      </c>
      <c r="I71" s="155">
        <f t="shared" si="0"/>
        <v>358.23706680060269</v>
      </c>
    </row>
    <row r="72" spans="1:9">
      <c r="A72" s="66"/>
      <c r="B72" s="105"/>
      <c r="C72" s="105"/>
      <c r="D72" s="78">
        <v>3233</v>
      </c>
      <c r="E72" s="76" t="s">
        <v>106</v>
      </c>
      <c r="F72" s="104">
        <v>0</v>
      </c>
      <c r="G72" s="128">
        <v>0</v>
      </c>
      <c r="H72" s="104">
        <v>710</v>
      </c>
      <c r="I72" s="155">
        <v>0</v>
      </c>
    </row>
    <row r="73" spans="1:9">
      <c r="A73" s="66"/>
      <c r="B73" s="105"/>
      <c r="C73" s="105"/>
      <c r="D73" s="78">
        <v>3234</v>
      </c>
      <c r="E73" s="76" t="s">
        <v>107</v>
      </c>
      <c r="F73" s="104">
        <v>29863</v>
      </c>
      <c r="G73" s="128">
        <v>0</v>
      </c>
      <c r="H73" s="104">
        <v>28067</v>
      </c>
      <c r="I73" s="155">
        <f t="shared" si="0"/>
        <v>93.985868800857247</v>
      </c>
    </row>
    <row r="74" spans="1:9">
      <c r="A74" s="66"/>
      <c r="B74" s="105"/>
      <c r="C74" s="105"/>
      <c r="D74" s="78">
        <v>3235</v>
      </c>
      <c r="E74" s="76" t="s">
        <v>108</v>
      </c>
      <c r="F74" s="104">
        <v>13272</v>
      </c>
      <c r="G74" s="128">
        <v>0</v>
      </c>
      <c r="H74" s="104">
        <v>4493</v>
      </c>
      <c r="I74" s="155">
        <f t="shared" ref="I74:I103" si="2">H74/F74*100</f>
        <v>33.853224834237494</v>
      </c>
    </row>
    <row r="75" spans="1:9">
      <c r="A75" s="66"/>
      <c r="B75" s="105"/>
      <c r="C75" s="105"/>
      <c r="D75" s="78">
        <v>3236</v>
      </c>
      <c r="E75" s="76" t="s">
        <v>109</v>
      </c>
      <c r="F75" s="104">
        <v>33181</v>
      </c>
      <c r="G75" s="128">
        <v>0</v>
      </c>
      <c r="H75" s="104">
        <v>25024</v>
      </c>
      <c r="I75" s="155">
        <f t="shared" si="2"/>
        <v>75.416654109279406</v>
      </c>
    </row>
    <row r="76" spans="1:9">
      <c r="A76" s="66"/>
      <c r="B76" s="105"/>
      <c r="C76" s="105"/>
      <c r="D76" s="78">
        <v>3237</v>
      </c>
      <c r="E76" s="76" t="s">
        <v>110</v>
      </c>
      <c r="F76" s="104">
        <v>1327</v>
      </c>
      <c r="G76" s="128">
        <v>0</v>
      </c>
      <c r="H76" s="104">
        <v>3275</v>
      </c>
      <c r="I76" s="155">
        <f t="shared" si="2"/>
        <v>246.7972871137905</v>
      </c>
    </row>
    <row r="77" spans="1:9">
      <c r="A77" s="66"/>
      <c r="B77" s="105"/>
      <c r="C77" s="105"/>
      <c r="D77" s="78">
        <v>3238</v>
      </c>
      <c r="E77" s="76" t="s">
        <v>143</v>
      </c>
      <c r="F77" s="104">
        <v>1327</v>
      </c>
      <c r="G77" s="128">
        <v>0</v>
      </c>
      <c r="H77" s="104">
        <v>1044</v>
      </c>
      <c r="I77" s="155">
        <f>H77/F77*100</f>
        <v>78.673700075357957</v>
      </c>
    </row>
    <row r="78" spans="1:9">
      <c r="A78" s="66"/>
      <c r="B78" s="105"/>
      <c r="C78" s="105"/>
      <c r="D78" s="78">
        <v>3239</v>
      </c>
      <c r="E78" s="76" t="s">
        <v>111</v>
      </c>
      <c r="F78" s="104">
        <v>0</v>
      </c>
      <c r="G78" s="128">
        <v>0</v>
      </c>
      <c r="H78" s="104">
        <v>0</v>
      </c>
      <c r="I78" s="155">
        <v>0</v>
      </c>
    </row>
    <row r="79" spans="1:9">
      <c r="A79" s="66"/>
      <c r="B79" s="105"/>
      <c r="C79" s="70">
        <v>329</v>
      </c>
      <c r="D79" s="71"/>
      <c r="E79" s="70" t="s">
        <v>113</v>
      </c>
      <c r="F79" s="133">
        <f>F80+F81+F82+F83</f>
        <v>3848</v>
      </c>
      <c r="G79" s="133">
        <f>G80+G81+G82+G83</f>
        <v>0</v>
      </c>
      <c r="H79" s="133">
        <f>H80+H81+H82+H83</f>
        <v>2525</v>
      </c>
      <c r="I79" s="155">
        <f t="shared" si="2"/>
        <v>65.618503118503114</v>
      </c>
    </row>
    <row r="80" spans="1:9" ht="38.25">
      <c r="A80" s="66"/>
      <c r="B80" s="105"/>
      <c r="C80" s="105"/>
      <c r="D80" s="78">
        <v>3291</v>
      </c>
      <c r="E80" s="80" t="s">
        <v>114</v>
      </c>
      <c r="F80" s="104">
        <v>2654</v>
      </c>
      <c r="G80" s="128">
        <v>0</v>
      </c>
      <c r="H80" s="104">
        <v>852</v>
      </c>
      <c r="I80" s="155">
        <f t="shared" si="2"/>
        <v>32.102486812358705</v>
      </c>
    </row>
    <row r="81" spans="1:9">
      <c r="A81" s="66"/>
      <c r="B81" s="105"/>
      <c r="C81" s="105"/>
      <c r="D81" s="78">
        <v>3292</v>
      </c>
      <c r="E81" s="76" t="s">
        <v>115</v>
      </c>
      <c r="F81" s="104">
        <v>265</v>
      </c>
      <c r="G81" s="128">
        <v>0</v>
      </c>
      <c r="H81" s="104">
        <v>14</v>
      </c>
      <c r="I81" s="155">
        <v>0</v>
      </c>
    </row>
    <row r="82" spans="1:9">
      <c r="A82" s="66"/>
      <c r="B82" s="105"/>
      <c r="C82" s="105"/>
      <c r="D82" s="78">
        <v>3295</v>
      </c>
      <c r="E82" s="76" t="s">
        <v>116</v>
      </c>
      <c r="F82" s="104">
        <v>664</v>
      </c>
      <c r="G82" s="128">
        <v>0</v>
      </c>
      <c r="H82" s="104">
        <v>1440</v>
      </c>
      <c r="I82" s="155">
        <f t="shared" si="2"/>
        <v>216.86746987951807</v>
      </c>
    </row>
    <row r="83" spans="1:9" ht="25.5">
      <c r="A83" s="66"/>
      <c r="B83" s="105"/>
      <c r="C83" s="105"/>
      <c r="D83" s="78">
        <v>3299</v>
      </c>
      <c r="E83" s="80" t="s">
        <v>113</v>
      </c>
      <c r="F83" s="104">
        <v>265</v>
      </c>
      <c r="G83" s="128">
        <v>0</v>
      </c>
      <c r="H83" s="104">
        <v>219</v>
      </c>
      <c r="I83" s="155">
        <f t="shared" si="2"/>
        <v>82.64150943396227</v>
      </c>
    </row>
    <row r="84" spans="1:9">
      <c r="A84" s="132"/>
      <c r="B84" s="73">
        <v>34</v>
      </c>
      <c r="C84" s="74"/>
      <c r="D84" s="75"/>
      <c r="E84" s="74" t="s">
        <v>117</v>
      </c>
      <c r="F84" s="107">
        <f>F85</f>
        <v>0</v>
      </c>
      <c r="G84" s="107">
        <f>G85</f>
        <v>0</v>
      </c>
      <c r="H84" s="107">
        <f>H85</f>
        <v>0</v>
      </c>
      <c r="I84" s="155">
        <v>0</v>
      </c>
    </row>
    <row r="85" spans="1:9" ht="27.6" customHeight="1">
      <c r="A85" s="65"/>
      <c r="B85" s="76"/>
      <c r="C85" s="77">
        <v>343</v>
      </c>
      <c r="D85" s="78"/>
      <c r="E85" s="80" t="s">
        <v>118</v>
      </c>
      <c r="F85" s="104">
        <f>F86</f>
        <v>0</v>
      </c>
      <c r="G85" s="104">
        <f>G86+G93</f>
        <v>0</v>
      </c>
      <c r="H85" s="104">
        <f>H86</f>
        <v>0</v>
      </c>
      <c r="I85" s="155">
        <v>0</v>
      </c>
    </row>
    <row r="86" spans="1:9" ht="45.6" customHeight="1">
      <c r="A86" s="65"/>
      <c r="B86" s="76"/>
      <c r="C86" s="76"/>
      <c r="D86" s="78">
        <v>3431</v>
      </c>
      <c r="E86" s="80" t="s">
        <v>119</v>
      </c>
      <c r="F86" s="104">
        <v>0</v>
      </c>
      <c r="G86" s="104">
        <v>0</v>
      </c>
      <c r="H86" s="104">
        <v>0</v>
      </c>
      <c r="I86" s="155">
        <v>0</v>
      </c>
    </row>
    <row r="87" spans="1:9" ht="45.6" customHeight="1">
      <c r="A87" s="65"/>
      <c r="B87" s="74">
        <v>36</v>
      </c>
      <c r="C87" s="76"/>
      <c r="D87" s="78"/>
      <c r="E87" s="79" t="s">
        <v>175</v>
      </c>
      <c r="F87" s="107">
        <v>0</v>
      </c>
      <c r="G87" s="107">
        <v>0</v>
      </c>
      <c r="H87" s="107">
        <f>H88</f>
        <v>59990</v>
      </c>
      <c r="I87" s="155">
        <v>0</v>
      </c>
    </row>
    <row r="88" spans="1:9" ht="45.6" customHeight="1">
      <c r="A88" s="65"/>
      <c r="B88" s="76"/>
      <c r="C88" s="76">
        <v>369</v>
      </c>
      <c r="D88" s="78"/>
      <c r="E88" s="80" t="s">
        <v>77</v>
      </c>
      <c r="F88" s="104">
        <v>0</v>
      </c>
      <c r="G88" s="104">
        <v>0</v>
      </c>
      <c r="H88" s="104">
        <f>H89</f>
        <v>59990</v>
      </c>
      <c r="I88" s="155">
        <v>0</v>
      </c>
    </row>
    <row r="89" spans="1:9" ht="45.6" customHeight="1">
      <c r="A89" s="65"/>
      <c r="B89" s="76"/>
      <c r="C89" s="76"/>
      <c r="D89" s="78">
        <v>3691</v>
      </c>
      <c r="E89" s="80" t="s">
        <v>78</v>
      </c>
      <c r="F89" s="104">
        <v>0</v>
      </c>
      <c r="G89" s="104">
        <v>0</v>
      </c>
      <c r="H89" s="104">
        <v>59990</v>
      </c>
      <c r="I89" s="155">
        <v>0</v>
      </c>
    </row>
    <row r="90" spans="1:9" ht="38.25">
      <c r="A90" s="65"/>
      <c r="B90" s="73">
        <v>37</v>
      </c>
      <c r="C90" s="76"/>
      <c r="D90" s="78"/>
      <c r="E90" s="79" t="s">
        <v>122</v>
      </c>
      <c r="F90" s="107">
        <f>F91</f>
        <v>0</v>
      </c>
      <c r="G90" s="107">
        <v>0</v>
      </c>
      <c r="H90" s="107">
        <f>H91</f>
        <v>0</v>
      </c>
      <c r="I90" s="155">
        <v>0</v>
      </c>
    </row>
    <row r="91" spans="1:9" ht="25.5">
      <c r="A91" s="65"/>
      <c r="B91" s="76"/>
      <c r="C91" s="76">
        <v>372</v>
      </c>
      <c r="D91" s="78"/>
      <c r="E91" s="80" t="s">
        <v>123</v>
      </c>
      <c r="F91" s="104">
        <f>F92+F93</f>
        <v>0</v>
      </c>
      <c r="G91" s="104">
        <v>0</v>
      </c>
      <c r="H91" s="104">
        <f>H93</f>
        <v>0</v>
      </c>
      <c r="I91" s="155">
        <v>0</v>
      </c>
    </row>
    <row r="92" spans="1:9" ht="25.5">
      <c r="A92" s="65"/>
      <c r="B92" s="76"/>
      <c r="C92" s="76"/>
      <c r="D92" s="78">
        <v>3721</v>
      </c>
      <c r="E92" s="80" t="s">
        <v>124</v>
      </c>
      <c r="F92" s="104">
        <v>0</v>
      </c>
      <c r="G92" s="104">
        <v>0</v>
      </c>
      <c r="H92" s="104">
        <v>0</v>
      </c>
      <c r="I92" s="155">
        <v>0</v>
      </c>
    </row>
    <row r="93" spans="1:9" ht="26.25" thickBot="1">
      <c r="A93" s="65"/>
      <c r="B93" s="76"/>
      <c r="C93" s="76"/>
      <c r="D93" s="78">
        <v>3722</v>
      </c>
      <c r="E93" s="80" t="s">
        <v>125</v>
      </c>
      <c r="F93" s="104">
        <v>0</v>
      </c>
      <c r="G93" s="104">
        <v>0</v>
      </c>
      <c r="H93" s="104">
        <v>0</v>
      </c>
      <c r="I93" s="155">
        <v>0</v>
      </c>
    </row>
    <row r="94" spans="1:9" ht="29.45" customHeight="1" thickBot="1">
      <c r="A94" s="235" t="s">
        <v>149</v>
      </c>
      <c r="B94" s="250"/>
      <c r="C94" s="250"/>
      <c r="D94" s="250"/>
      <c r="E94" s="148" t="s">
        <v>145</v>
      </c>
      <c r="F94" s="193">
        <f>F95+F121+F129</f>
        <v>1412973</v>
      </c>
      <c r="G94" s="149">
        <v>0</v>
      </c>
      <c r="H94" s="193">
        <f>H95+H121+H129</f>
        <v>76842</v>
      </c>
      <c r="I94" s="155">
        <f t="shared" si="2"/>
        <v>5.4383204774613532</v>
      </c>
    </row>
    <row r="95" spans="1:9" ht="41.45" customHeight="1" thickBot="1">
      <c r="A95" s="245" t="s">
        <v>184</v>
      </c>
      <c r="B95" s="246"/>
      <c r="C95" s="246"/>
      <c r="D95" s="246"/>
      <c r="E95" s="156" t="s">
        <v>150</v>
      </c>
      <c r="F95" s="154">
        <f>F96+F114</f>
        <v>1389083</v>
      </c>
      <c r="G95" s="154">
        <f t="shared" ref="G95:H95" si="3">G96+G114</f>
        <v>0</v>
      </c>
      <c r="H95" s="154">
        <f t="shared" si="3"/>
        <v>2600</v>
      </c>
      <c r="I95" s="155">
        <f t="shared" si="2"/>
        <v>0.18717384058403996</v>
      </c>
    </row>
    <row r="96" spans="1:9">
      <c r="A96" s="95">
        <v>3</v>
      </c>
      <c r="B96" s="95"/>
      <c r="C96" s="95"/>
      <c r="D96" s="96"/>
      <c r="E96" s="95" t="s">
        <v>4</v>
      </c>
      <c r="F96" s="117">
        <f>F100+F111</f>
        <v>3716</v>
      </c>
      <c r="G96" s="117">
        <f>G100+G111</f>
        <v>0</v>
      </c>
      <c r="H96" s="117">
        <f>H97+H100</f>
        <v>0</v>
      </c>
      <c r="I96" s="155">
        <f t="shared" si="2"/>
        <v>0</v>
      </c>
    </row>
    <row r="97" spans="1:9">
      <c r="A97" s="95"/>
      <c r="B97" s="95">
        <v>31</v>
      </c>
      <c r="C97" s="95"/>
      <c r="D97" s="96"/>
      <c r="E97" s="95" t="s">
        <v>5</v>
      </c>
      <c r="F97" s="117">
        <v>0</v>
      </c>
      <c r="G97" s="117"/>
      <c r="H97" s="117">
        <f>H98</f>
        <v>0</v>
      </c>
      <c r="I97" s="155">
        <v>0</v>
      </c>
    </row>
    <row r="98" spans="1:9">
      <c r="A98" s="95"/>
      <c r="B98" s="95"/>
      <c r="C98" s="140">
        <v>311</v>
      </c>
      <c r="D98" s="96"/>
      <c r="E98" s="140" t="s">
        <v>142</v>
      </c>
      <c r="F98" s="117">
        <v>0</v>
      </c>
      <c r="G98" s="117"/>
      <c r="H98" s="117">
        <f>H99</f>
        <v>0</v>
      </c>
      <c r="I98" s="155">
        <v>0</v>
      </c>
    </row>
    <row r="99" spans="1:9">
      <c r="A99" s="95"/>
      <c r="B99" s="95"/>
      <c r="C99" s="95"/>
      <c r="D99" s="141">
        <v>3111</v>
      </c>
      <c r="E99" s="140" t="s">
        <v>38</v>
      </c>
      <c r="F99" s="117"/>
      <c r="G99" s="117"/>
      <c r="H99" s="142"/>
      <c r="I99" s="155">
        <v>0</v>
      </c>
    </row>
    <row r="100" spans="1:9">
      <c r="A100" s="14"/>
      <c r="B100" s="10">
        <v>32</v>
      </c>
      <c r="C100" s="19"/>
      <c r="D100" s="131"/>
      <c r="E100" s="19" t="s">
        <v>12</v>
      </c>
      <c r="F100" s="116">
        <f>F101+F103+F106+F109</f>
        <v>3716</v>
      </c>
      <c r="G100" s="116">
        <f>G103</f>
        <v>0</v>
      </c>
      <c r="H100" s="116">
        <f>H101+H103+H106</f>
        <v>0</v>
      </c>
      <c r="I100" s="155">
        <f t="shared" si="2"/>
        <v>0</v>
      </c>
    </row>
    <row r="101" spans="1:9">
      <c r="A101" s="14"/>
      <c r="B101" s="10"/>
      <c r="C101" s="11">
        <v>321</v>
      </c>
      <c r="D101" s="131"/>
      <c r="E101" s="11" t="s">
        <v>39</v>
      </c>
      <c r="F101" s="116">
        <v>0</v>
      </c>
      <c r="G101" s="116"/>
      <c r="H101" s="121">
        <f>H102</f>
        <v>0</v>
      </c>
      <c r="I101" s="155">
        <v>0</v>
      </c>
    </row>
    <row r="102" spans="1:9" ht="25.5">
      <c r="A102" s="14"/>
      <c r="B102" s="10"/>
      <c r="C102" s="19"/>
      <c r="D102" s="83">
        <v>3212</v>
      </c>
      <c r="E102" s="26" t="s">
        <v>94</v>
      </c>
      <c r="F102" s="116">
        <v>0</v>
      </c>
      <c r="G102" s="116"/>
      <c r="H102" s="121"/>
      <c r="I102" s="155">
        <v>0</v>
      </c>
    </row>
    <row r="103" spans="1:9">
      <c r="A103" s="66"/>
      <c r="B103" s="105"/>
      <c r="C103" s="130">
        <v>322</v>
      </c>
      <c r="D103" s="129"/>
      <c r="E103" s="127" t="s">
        <v>96</v>
      </c>
      <c r="F103" s="104">
        <f>F104+F105</f>
        <v>3716</v>
      </c>
      <c r="G103" s="128">
        <v>0</v>
      </c>
      <c r="H103" s="104">
        <f>H104</f>
        <v>0</v>
      </c>
      <c r="I103" s="155">
        <f t="shared" si="2"/>
        <v>0</v>
      </c>
    </row>
    <row r="104" spans="1:9">
      <c r="A104" s="143"/>
      <c r="B104" s="144"/>
      <c r="C104" s="145"/>
      <c r="D104" s="146">
        <v>3222</v>
      </c>
      <c r="E104" s="147" t="s">
        <v>98</v>
      </c>
      <c r="F104" s="108">
        <v>3716</v>
      </c>
      <c r="G104" s="108">
        <f>G103</f>
        <v>0</v>
      </c>
      <c r="H104" s="108"/>
      <c r="I104" s="155">
        <f>H104/F104*100</f>
        <v>0</v>
      </c>
    </row>
    <row r="105" spans="1:9">
      <c r="A105" s="143"/>
      <c r="B105" s="144"/>
      <c r="C105" s="145"/>
      <c r="D105" s="146">
        <v>3223</v>
      </c>
      <c r="E105" s="147" t="s">
        <v>99</v>
      </c>
      <c r="F105" s="108">
        <v>0</v>
      </c>
      <c r="G105" s="108"/>
      <c r="H105" s="108"/>
      <c r="I105" s="155">
        <v>0</v>
      </c>
    </row>
    <row r="106" spans="1:9">
      <c r="A106" s="66"/>
      <c r="B106" s="105"/>
      <c r="C106" s="127">
        <v>323</v>
      </c>
      <c r="D106" s="78"/>
      <c r="E106" s="76" t="s">
        <v>103</v>
      </c>
      <c r="F106" s="104">
        <f>F107+F108</f>
        <v>0</v>
      </c>
      <c r="G106" s="104"/>
      <c r="H106" s="104">
        <f>H107+H108</f>
        <v>0</v>
      </c>
      <c r="I106" s="155">
        <v>0</v>
      </c>
    </row>
    <row r="107" spans="1:9">
      <c r="A107" s="66"/>
      <c r="B107" s="105"/>
      <c r="C107" s="127"/>
      <c r="D107" s="78">
        <v>3236</v>
      </c>
      <c r="E107" s="76" t="s">
        <v>109</v>
      </c>
      <c r="F107" s="104">
        <v>0</v>
      </c>
      <c r="G107" s="104"/>
      <c r="H107" s="104"/>
      <c r="I107" s="155">
        <v>0</v>
      </c>
    </row>
    <row r="108" spans="1:9">
      <c r="A108" s="66"/>
      <c r="B108" s="105"/>
      <c r="C108" s="127"/>
      <c r="D108" s="78">
        <v>3237</v>
      </c>
      <c r="E108" s="76" t="s">
        <v>110</v>
      </c>
      <c r="F108" s="104">
        <v>0</v>
      </c>
      <c r="G108" s="104"/>
      <c r="H108" s="104"/>
      <c r="I108" s="155">
        <v>0</v>
      </c>
    </row>
    <row r="109" spans="1:9" ht="25.5">
      <c r="A109" s="66"/>
      <c r="B109" s="105"/>
      <c r="C109" s="127">
        <v>324</v>
      </c>
      <c r="D109" s="78"/>
      <c r="E109" s="80" t="s">
        <v>156</v>
      </c>
      <c r="F109" s="104">
        <f>F110</f>
        <v>0</v>
      </c>
      <c r="G109" s="104"/>
      <c r="H109" s="104">
        <v>0</v>
      </c>
      <c r="I109" s="155">
        <v>0</v>
      </c>
    </row>
    <row r="110" spans="1:9" ht="25.5">
      <c r="A110" s="66"/>
      <c r="B110" s="105"/>
      <c r="C110" s="127"/>
      <c r="D110" s="78">
        <v>3241</v>
      </c>
      <c r="E110" s="80" t="s">
        <v>156</v>
      </c>
      <c r="F110" s="104">
        <v>0</v>
      </c>
      <c r="G110" s="104"/>
      <c r="H110" s="104"/>
      <c r="I110" s="155">
        <v>0</v>
      </c>
    </row>
    <row r="111" spans="1:9" ht="38.25">
      <c r="A111" s="66"/>
      <c r="B111" s="73">
        <v>37</v>
      </c>
      <c r="C111" s="127"/>
      <c r="D111" s="78"/>
      <c r="E111" s="79" t="s">
        <v>122</v>
      </c>
      <c r="F111" s="104">
        <f>F112</f>
        <v>0</v>
      </c>
      <c r="G111" s="104"/>
      <c r="H111" s="104">
        <v>0</v>
      </c>
      <c r="I111" s="155">
        <v>0</v>
      </c>
    </row>
    <row r="112" spans="1:9" ht="25.5">
      <c r="A112" s="66"/>
      <c r="B112" s="105"/>
      <c r="C112" s="127">
        <v>372</v>
      </c>
      <c r="D112" s="78"/>
      <c r="E112" s="80" t="s">
        <v>123</v>
      </c>
      <c r="F112" s="104">
        <f>F113</f>
        <v>0</v>
      </c>
      <c r="G112" s="104"/>
      <c r="H112" s="104">
        <v>0</v>
      </c>
      <c r="I112" s="155">
        <v>0</v>
      </c>
    </row>
    <row r="113" spans="1:9" ht="28.15" customHeight="1">
      <c r="A113" s="66"/>
      <c r="B113" s="105"/>
      <c r="C113" s="127"/>
      <c r="D113" s="78">
        <v>3722</v>
      </c>
      <c r="E113" s="80" t="s">
        <v>125</v>
      </c>
      <c r="F113" s="104">
        <v>0</v>
      </c>
      <c r="G113" s="104"/>
      <c r="H113" s="104">
        <v>0</v>
      </c>
      <c r="I113" s="155">
        <v>0</v>
      </c>
    </row>
    <row r="114" spans="1:9" ht="28.15" customHeight="1">
      <c r="A114" s="183">
        <v>4</v>
      </c>
      <c r="B114" s="105"/>
      <c r="C114" s="127"/>
      <c r="D114" s="78"/>
      <c r="E114" s="79" t="s">
        <v>6</v>
      </c>
      <c r="F114" s="107">
        <f>F115+F118</f>
        <v>1385367</v>
      </c>
      <c r="G114" s="107">
        <f t="shared" ref="G114" si="4">G115+G118</f>
        <v>0</v>
      </c>
      <c r="H114" s="107">
        <f>H115+H118</f>
        <v>2600</v>
      </c>
      <c r="I114" s="155">
        <f>H114/F114*100</f>
        <v>0.18767590104282836</v>
      </c>
    </row>
    <row r="115" spans="1:9" ht="28.15" customHeight="1">
      <c r="A115" s="66"/>
      <c r="B115" s="188">
        <v>42</v>
      </c>
      <c r="C115" s="127"/>
      <c r="D115" s="78"/>
      <c r="E115" s="79" t="s">
        <v>176</v>
      </c>
      <c r="F115" s="104">
        <f>F116</f>
        <v>0</v>
      </c>
      <c r="G115" s="104">
        <f t="shared" ref="G115:H116" si="5">G116</f>
        <v>0</v>
      </c>
      <c r="H115" s="104">
        <f>H116</f>
        <v>2600</v>
      </c>
      <c r="I115" s="155">
        <v>0</v>
      </c>
    </row>
    <row r="116" spans="1:9" ht="28.15" customHeight="1">
      <c r="A116" s="66"/>
      <c r="B116" s="105"/>
      <c r="C116" s="127">
        <v>422</v>
      </c>
      <c r="D116" s="78"/>
      <c r="E116" s="80" t="s">
        <v>131</v>
      </c>
      <c r="F116" s="104">
        <f>F117</f>
        <v>0</v>
      </c>
      <c r="G116" s="104">
        <f t="shared" si="5"/>
        <v>0</v>
      </c>
      <c r="H116" s="104">
        <f t="shared" si="5"/>
        <v>2600</v>
      </c>
      <c r="I116" s="155">
        <v>0</v>
      </c>
    </row>
    <row r="117" spans="1:9" ht="28.15" customHeight="1">
      <c r="A117" s="66"/>
      <c r="B117" s="105"/>
      <c r="C117" s="127"/>
      <c r="D117" s="78">
        <v>4227</v>
      </c>
      <c r="E117" s="80" t="s">
        <v>177</v>
      </c>
      <c r="F117" s="104">
        <v>0</v>
      </c>
      <c r="G117" s="104"/>
      <c r="H117" s="104">
        <v>2600</v>
      </c>
      <c r="I117" s="155">
        <v>0</v>
      </c>
    </row>
    <row r="118" spans="1:9" ht="25.5">
      <c r="A118" s="66"/>
      <c r="B118" s="73">
        <v>45</v>
      </c>
      <c r="C118" s="127"/>
      <c r="D118" s="78"/>
      <c r="E118" s="79" t="s">
        <v>173</v>
      </c>
      <c r="F118" s="107">
        <f t="shared" ref="F118:H119" si="6">F119</f>
        <v>1385367</v>
      </c>
      <c r="G118" s="107">
        <f t="shared" si="6"/>
        <v>0</v>
      </c>
      <c r="H118" s="107">
        <f t="shared" si="6"/>
        <v>0</v>
      </c>
      <c r="I118" s="155">
        <f t="shared" ref="I118:I120" si="7">H118/F118*100</f>
        <v>0</v>
      </c>
    </row>
    <row r="119" spans="1:9" ht="25.5">
      <c r="A119" s="66"/>
      <c r="B119" s="105"/>
      <c r="C119" s="127">
        <v>451</v>
      </c>
      <c r="D119" s="78"/>
      <c r="E119" s="80" t="s">
        <v>168</v>
      </c>
      <c r="F119" s="104">
        <f t="shared" si="6"/>
        <v>1385367</v>
      </c>
      <c r="G119" s="104">
        <f t="shared" si="6"/>
        <v>0</v>
      </c>
      <c r="H119" s="104">
        <f t="shared" si="6"/>
        <v>0</v>
      </c>
      <c r="I119" s="155">
        <f t="shared" si="7"/>
        <v>0</v>
      </c>
    </row>
    <row r="120" spans="1:9" ht="25.5">
      <c r="A120" s="66"/>
      <c r="B120" s="105"/>
      <c r="C120" s="127"/>
      <c r="D120" s="78">
        <v>4511</v>
      </c>
      <c r="E120" s="80" t="s">
        <v>168</v>
      </c>
      <c r="F120" s="104">
        <v>1385367</v>
      </c>
      <c r="G120" s="104">
        <v>0</v>
      </c>
      <c r="H120" s="104">
        <v>0</v>
      </c>
      <c r="I120" s="155">
        <f t="shared" si="7"/>
        <v>0</v>
      </c>
    </row>
    <row r="121" spans="1:9" ht="13.5" thickBot="1">
      <c r="A121" s="241" t="s">
        <v>153</v>
      </c>
      <c r="B121" s="242"/>
      <c r="C121" s="242"/>
      <c r="D121" s="243"/>
      <c r="E121" s="156" t="s">
        <v>154</v>
      </c>
      <c r="F121" s="154">
        <f>F122</f>
        <v>23890</v>
      </c>
      <c r="G121" s="154">
        <f>G122</f>
        <v>0</v>
      </c>
      <c r="H121" s="154">
        <f t="shared" ref="H121" si="8">H122</f>
        <v>71262</v>
      </c>
      <c r="I121" s="155">
        <f t="shared" ref="I121:I128" si="9">H121/F121*100</f>
        <v>298.29217245709503</v>
      </c>
    </row>
    <row r="122" spans="1:9">
      <c r="A122" s="73">
        <v>3</v>
      </c>
      <c r="B122" s="73"/>
      <c r="C122" s="73"/>
      <c r="D122" s="75"/>
      <c r="E122" s="79" t="s">
        <v>4</v>
      </c>
      <c r="F122" s="106">
        <f>F123</f>
        <v>23890</v>
      </c>
      <c r="G122" s="106">
        <f>G123</f>
        <v>0</v>
      </c>
      <c r="H122" s="106">
        <f>H123</f>
        <v>71262</v>
      </c>
      <c r="I122" s="155">
        <f t="shared" si="9"/>
        <v>298.29217245709503</v>
      </c>
    </row>
    <row r="123" spans="1:9">
      <c r="A123" s="125"/>
      <c r="B123" s="73">
        <v>32</v>
      </c>
      <c r="C123" s="73"/>
      <c r="D123" s="75"/>
      <c r="E123" s="79" t="s">
        <v>12</v>
      </c>
      <c r="F123" s="107">
        <f>F124+F127</f>
        <v>23890</v>
      </c>
      <c r="G123" s="107">
        <f>G124+G127</f>
        <v>0</v>
      </c>
      <c r="H123" s="107">
        <f>H124</f>
        <v>71262</v>
      </c>
      <c r="I123" s="155">
        <f t="shared" si="9"/>
        <v>298.29217245709503</v>
      </c>
    </row>
    <row r="124" spans="1:9">
      <c r="A124" s="125"/>
      <c r="B124" s="77"/>
      <c r="C124" s="77">
        <v>322</v>
      </c>
      <c r="D124" s="78"/>
      <c r="E124" s="76" t="s">
        <v>96</v>
      </c>
      <c r="F124" s="104">
        <f>F125+F126</f>
        <v>23492</v>
      </c>
      <c r="G124" s="104">
        <f>G125+G126</f>
        <v>0</v>
      </c>
      <c r="H124" s="104">
        <f>H125+H126</f>
        <v>71262</v>
      </c>
      <c r="I124" s="155">
        <f>H124/F124*100</f>
        <v>303.34581985356721</v>
      </c>
    </row>
    <row r="125" spans="1:9">
      <c r="A125" s="125"/>
      <c r="B125" s="125"/>
      <c r="C125" s="125"/>
      <c r="D125" s="78">
        <v>3222</v>
      </c>
      <c r="E125" s="76" t="s">
        <v>98</v>
      </c>
      <c r="F125" s="108">
        <v>23094</v>
      </c>
      <c r="G125" s="108">
        <v>0</v>
      </c>
      <c r="H125" s="108">
        <v>71262</v>
      </c>
      <c r="I125" s="155">
        <f t="shared" si="9"/>
        <v>308.57365549493375</v>
      </c>
    </row>
    <row r="126" spans="1:9">
      <c r="A126" s="125"/>
      <c r="B126" s="125"/>
      <c r="C126" s="125"/>
      <c r="D126" s="78">
        <v>3223</v>
      </c>
      <c r="E126" s="76" t="s">
        <v>99</v>
      </c>
      <c r="F126" s="108">
        <v>398</v>
      </c>
      <c r="G126" s="108">
        <v>0</v>
      </c>
      <c r="H126" s="108">
        <v>0</v>
      </c>
      <c r="I126" s="155">
        <f t="shared" si="9"/>
        <v>0</v>
      </c>
    </row>
    <row r="127" spans="1:9">
      <c r="A127" s="125"/>
      <c r="B127" s="77"/>
      <c r="C127" s="77">
        <v>323</v>
      </c>
      <c r="D127" s="78"/>
      <c r="E127" s="79" t="s">
        <v>103</v>
      </c>
      <c r="F127" s="104">
        <f>F128</f>
        <v>398</v>
      </c>
      <c r="G127" s="104">
        <f>G128</f>
        <v>0</v>
      </c>
      <c r="H127" s="104">
        <v>0</v>
      </c>
      <c r="I127" s="155">
        <f t="shared" si="9"/>
        <v>0</v>
      </c>
    </row>
    <row r="128" spans="1:9" ht="13.5" thickBot="1">
      <c r="A128" s="125"/>
      <c r="B128" s="125"/>
      <c r="C128" s="125"/>
      <c r="D128" s="78">
        <v>3234</v>
      </c>
      <c r="E128" s="76" t="s">
        <v>107</v>
      </c>
      <c r="F128" s="108">
        <v>398</v>
      </c>
      <c r="G128" s="108">
        <v>0</v>
      </c>
      <c r="H128" s="108">
        <v>0</v>
      </c>
      <c r="I128" s="155">
        <f t="shared" si="9"/>
        <v>0</v>
      </c>
    </row>
    <row r="129" spans="1:10" ht="15.75" thickBot="1">
      <c r="A129" s="238" t="s">
        <v>151</v>
      </c>
      <c r="B129" s="244"/>
      <c r="C129" s="244"/>
      <c r="D129" s="244"/>
      <c r="E129" s="118" t="s">
        <v>152</v>
      </c>
      <c r="F129" s="154">
        <f>F130</f>
        <v>0</v>
      </c>
      <c r="G129" s="154">
        <v>0</v>
      </c>
      <c r="H129" s="154">
        <f>H130</f>
        <v>2980</v>
      </c>
      <c r="I129" s="155">
        <v>0</v>
      </c>
    </row>
    <row r="130" spans="1:10">
      <c r="A130" s="95">
        <v>3</v>
      </c>
      <c r="B130" s="95"/>
      <c r="C130" s="95"/>
      <c r="D130" s="96"/>
      <c r="E130" s="95" t="s">
        <v>4</v>
      </c>
      <c r="F130" s="117">
        <f>F131</f>
        <v>0</v>
      </c>
      <c r="G130" s="117">
        <f t="shared" ref="G130:H131" si="10">G131</f>
        <v>0</v>
      </c>
      <c r="H130" s="117">
        <f t="shared" si="10"/>
        <v>2980</v>
      </c>
      <c r="I130" s="155">
        <v>0</v>
      </c>
    </row>
    <row r="131" spans="1:10">
      <c r="A131" s="109"/>
      <c r="B131" s="114">
        <v>32</v>
      </c>
      <c r="C131" s="64"/>
      <c r="D131" s="64"/>
      <c r="E131" s="113" t="s">
        <v>12</v>
      </c>
      <c r="F131" s="112">
        <f>F132</f>
        <v>0</v>
      </c>
      <c r="G131" s="112">
        <f t="shared" si="10"/>
        <v>0</v>
      </c>
      <c r="H131" s="109">
        <f>H132+H137</f>
        <v>2980</v>
      </c>
      <c r="I131" s="155">
        <v>0</v>
      </c>
    </row>
    <row r="132" spans="1:10">
      <c r="A132" s="109"/>
      <c r="B132" s="114"/>
      <c r="C132" s="64">
        <v>322</v>
      </c>
      <c r="D132" s="64"/>
      <c r="E132" s="76" t="s">
        <v>96</v>
      </c>
      <c r="F132" s="112">
        <f>SUM(F133:F136)</f>
        <v>0</v>
      </c>
      <c r="G132" s="112">
        <f>SUM(G133:G136)</f>
        <v>0</v>
      </c>
      <c r="H132" s="109">
        <f>SUM(H133:H136)</f>
        <v>2777</v>
      </c>
      <c r="I132" s="155">
        <v>0</v>
      </c>
    </row>
    <row r="133" spans="1:10" ht="25.5">
      <c r="A133" s="109"/>
      <c r="B133" s="114"/>
      <c r="C133" s="64"/>
      <c r="D133" s="64">
        <v>3221</v>
      </c>
      <c r="E133" s="184" t="s">
        <v>97</v>
      </c>
      <c r="F133" s="112">
        <v>0</v>
      </c>
      <c r="G133" s="112"/>
      <c r="H133" s="109">
        <v>191</v>
      </c>
      <c r="I133" s="155">
        <v>0</v>
      </c>
    </row>
    <row r="134" spans="1:10">
      <c r="A134" s="109"/>
      <c r="B134" s="64"/>
      <c r="C134" s="111"/>
      <c r="D134" s="64">
        <v>3222</v>
      </c>
      <c r="E134" s="110" t="s">
        <v>98</v>
      </c>
      <c r="F134" s="109">
        <v>0</v>
      </c>
      <c r="G134" s="109">
        <v>0</v>
      </c>
      <c r="H134" s="109">
        <v>1045</v>
      </c>
      <c r="I134" s="155">
        <v>0</v>
      </c>
    </row>
    <row r="135" spans="1:10" ht="25.5">
      <c r="A135" s="109"/>
      <c r="B135" s="64"/>
      <c r="C135" s="111"/>
      <c r="D135" s="64">
        <v>3224</v>
      </c>
      <c r="E135" s="184" t="s">
        <v>100</v>
      </c>
      <c r="F135" s="109">
        <v>0</v>
      </c>
      <c r="G135" s="109"/>
      <c r="H135" s="109">
        <v>74</v>
      </c>
      <c r="I135" s="155"/>
    </row>
    <row r="136" spans="1:10">
      <c r="A136" s="109"/>
      <c r="B136" s="64"/>
      <c r="C136" s="111"/>
      <c r="D136" s="64">
        <v>3225</v>
      </c>
      <c r="E136" s="110" t="s">
        <v>101</v>
      </c>
      <c r="F136" s="109">
        <v>0</v>
      </c>
      <c r="G136" s="109"/>
      <c r="H136" s="109">
        <v>1467</v>
      </c>
      <c r="I136" s="155">
        <v>0</v>
      </c>
    </row>
    <row r="137" spans="1:10" ht="25.5">
      <c r="A137" s="109"/>
      <c r="B137" s="64"/>
      <c r="C137" s="111">
        <v>329</v>
      </c>
      <c r="D137" s="64"/>
      <c r="E137" s="184" t="s">
        <v>113</v>
      </c>
      <c r="F137" s="109">
        <v>0</v>
      </c>
      <c r="G137" s="109"/>
      <c r="H137" s="109">
        <v>203</v>
      </c>
      <c r="I137" s="155"/>
    </row>
    <row r="138" spans="1:10" ht="25.5">
      <c r="A138" s="109"/>
      <c r="B138" s="64"/>
      <c r="C138" s="111"/>
      <c r="D138" s="64">
        <v>3299</v>
      </c>
      <c r="E138" s="184" t="s">
        <v>113</v>
      </c>
      <c r="F138" s="109">
        <v>0</v>
      </c>
      <c r="G138" s="109"/>
      <c r="H138" s="109">
        <v>203</v>
      </c>
      <c r="I138" s="155"/>
    </row>
    <row r="139" spans="1:10" ht="38.25">
      <c r="A139" s="114"/>
      <c r="B139" s="114">
        <v>37</v>
      </c>
      <c r="C139" s="114"/>
      <c r="D139" s="114"/>
      <c r="E139" s="124" t="s">
        <v>122</v>
      </c>
      <c r="F139" s="112">
        <f t="shared" ref="F139:H140" si="11">F140</f>
        <v>0</v>
      </c>
      <c r="G139" s="112">
        <f t="shared" si="11"/>
        <v>0</v>
      </c>
      <c r="H139" s="112">
        <f t="shared" si="11"/>
        <v>0</v>
      </c>
      <c r="I139" s="155">
        <v>0</v>
      </c>
    </row>
    <row r="140" spans="1:10">
      <c r="A140" s="65"/>
      <c r="B140" s="65"/>
      <c r="C140" s="65">
        <v>372</v>
      </c>
      <c r="D140" s="64"/>
      <c r="E140" s="65" t="s">
        <v>123</v>
      </c>
      <c r="F140" s="109">
        <f t="shared" si="11"/>
        <v>0</v>
      </c>
      <c r="G140" s="109">
        <f t="shared" si="11"/>
        <v>0</v>
      </c>
      <c r="H140" s="109">
        <f t="shared" si="11"/>
        <v>0</v>
      </c>
      <c r="I140" s="155">
        <v>0</v>
      </c>
    </row>
    <row r="141" spans="1:10" ht="13.5" thickBot="1">
      <c r="A141" s="65"/>
      <c r="B141" s="65"/>
      <c r="C141" s="65"/>
      <c r="D141" s="64">
        <v>3722</v>
      </c>
      <c r="E141" s="185" t="s">
        <v>125</v>
      </c>
      <c r="F141" s="109"/>
      <c r="G141" s="109">
        <v>0</v>
      </c>
      <c r="H141" s="109">
        <v>0</v>
      </c>
      <c r="I141" s="155">
        <v>0</v>
      </c>
    </row>
    <row r="142" spans="1:10" ht="26.25" thickBot="1">
      <c r="A142" s="235" t="s">
        <v>179</v>
      </c>
      <c r="B142" s="236"/>
      <c r="C142" s="236"/>
      <c r="D142" s="237"/>
      <c r="E142" s="187" t="s">
        <v>180</v>
      </c>
      <c r="F142" s="149">
        <f>F144+F185+F193</f>
        <v>0</v>
      </c>
      <c r="G142" s="149">
        <v>0</v>
      </c>
      <c r="H142" s="149">
        <f>H144+H185+H193</f>
        <v>152214</v>
      </c>
      <c r="I142" s="155">
        <v>0</v>
      </c>
      <c r="J142" s="99" t="s">
        <v>178</v>
      </c>
    </row>
    <row r="143" spans="1:10" ht="13.5" thickBot="1">
      <c r="A143" s="189"/>
      <c r="B143" s="190"/>
      <c r="C143" s="190"/>
      <c r="D143" s="191"/>
      <c r="E143" s="192"/>
      <c r="F143" s="149"/>
      <c r="G143" s="149"/>
      <c r="H143" s="149"/>
      <c r="I143" s="155"/>
    </row>
    <row r="144" spans="1:10" ht="37.9" customHeight="1" thickBot="1">
      <c r="A144" s="238" t="s">
        <v>181</v>
      </c>
      <c r="B144" s="239"/>
      <c r="C144" s="239"/>
      <c r="D144" s="240"/>
      <c r="E144" s="156" t="s">
        <v>182</v>
      </c>
      <c r="F144" s="154">
        <f>F145+F175</f>
        <v>0</v>
      </c>
      <c r="G144" s="154">
        <f>G145+G175</f>
        <v>0</v>
      </c>
      <c r="H144" s="154">
        <f>H145+H175</f>
        <v>152214</v>
      </c>
      <c r="I144" s="155">
        <v>0</v>
      </c>
    </row>
    <row r="145" spans="1:10">
      <c r="A145" s="95">
        <v>3</v>
      </c>
      <c r="B145" s="95"/>
      <c r="C145" s="95"/>
      <c r="D145" s="96"/>
      <c r="E145" s="95" t="s">
        <v>4</v>
      </c>
      <c r="F145" s="117">
        <f t="shared" ref="F145:G145" si="12">F146+F152</f>
        <v>0</v>
      </c>
      <c r="G145" s="117">
        <f t="shared" si="12"/>
        <v>0</v>
      </c>
      <c r="H145" s="117">
        <f>H146+H152</f>
        <v>152214</v>
      </c>
      <c r="I145" s="155">
        <v>0</v>
      </c>
      <c r="J145" s="182"/>
    </row>
    <row r="146" spans="1:10">
      <c r="A146" s="95"/>
      <c r="B146" s="95">
        <v>31</v>
      </c>
      <c r="C146" s="95"/>
      <c r="D146" s="96"/>
      <c r="E146" s="95" t="s">
        <v>5</v>
      </c>
      <c r="F146" s="117">
        <f t="shared" ref="F146:G146" si="13">F147+F150</f>
        <v>0</v>
      </c>
      <c r="G146" s="117">
        <f t="shared" si="13"/>
        <v>0</v>
      </c>
      <c r="H146" s="117">
        <f>H147+H150</f>
        <v>149790</v>
      </c>
      <c r="I146" s="155">
        <v>0</v>
      </c>
      <c r="J146" s="186"/>
    </row>
    <row r="147" spans="1:10">
      <c r="A147" s="95"/>
      <c r="B147" s="95"/>
      <c r="C147" s="140">
        <v>311</v>
      </c>
      <c r="D147" s="141"/>
      <c r="E147" s="140" t="s">
        <v>142</v>
      </c>
      <c r="F147" s="117">
        <f t="shared" ref="F147:G147" si="14">F148+F149</f>
        <v>0</v>
      </c>
      <c r="G147" s="117">
        <f t="shared" si="14"/>
        <v>0</v>
      </c>
      <c r="H147" s="117">
        <f>H148+H149</f>
        <v>128572</v>
      </c>
      <c r="I147" s="155">
        <v>0</v>
      </c>
      <c r="J147" s="186"/>
    </row>
    <row r="148" spans="1:10">
      <c r="A148" s="95"/>
      <c r="B148" s="95"/>
      <c r="C148" s="95"/>
      <c r="D148" s="141">
        <v>3111</v>
      </c>
      <c r="E148" s="140" t="s">
        <v>38</v>
      </c>
      <c r="F148" s="142">
        <v>0</v>
      </c>
      <c r="G148" s="142">
        <v>0</v>
      </c>
      <c r="H148" s="142">
        <v>110756</v>
      </c>
      <c r="I148" s="155">
        <v>0</v>
      </c>
      <c r="J148" s="186"/>
    </row>
    <row r="149" spans="1:10">
      <c r="A149" s="95"/>
      <c r="B149" s="95"/>
      <c r="C149" s="95"/>
      <c r="D149" s="141">
        <v>3114</v>
      </c>
      <c r="E149" s="140" t="s">
        <v>90</v>
      </c>
      <c r="F149" s="142">
        <v>0</v>
      </c>
      <c r="G149" s="142">
        <v>0</v>
      </c>
      <c r="H149" s="142">
        <v>17816</v>
      </c>
      <c r="I149" s="155">
        <v>0</v>
      </c>
      <c r="J149" s="186"/>
    </row>
    <row r="150" spans="1:10">
      <c r="A150" s="95"/>
      <c r="B150" s="95"/>
      <c r="C150" s="140">
        <v>313</v>
      </c>
      <c r="D150" s="96"/>
      <c r="E150" s="140" t="s">
        <v>92</v>
      </c>
      <c r="F150" s="117">
        <f t="shared" ref="F150:G150" si="15">F151</f>
        <v>0</v>
      </c>
      <c r="G150" s="117">
        <f t="shared" si="15"/>
        <v>0</v>
      </c>
      <c r="H150" s="117">
        <f>H151</f>
        <v>21218</v>
      </c>
      <c r="I150" s="155">
        <v>0</v>
      </c>
      <c r="J150" s="186"/>
    </row>
    <row r="151" spans="1:10" ht="25.5">
      <c r="A151" s="95"/>
      <c r="B151" s="95"/>
      <c r="C151" s="140" t="s">
        <v>162</v>
      </c>
      <c r="D151" s="141">
        <v>3132</v>
      </c>
      <c r="E151" s="140" t="s">
        <v>183</v>
      </c>
      <c r="F151" s="142">
        <v>0</v>
      </c>
      <c r="G151" s="142">
        <v>0</v>
      </c>
      <c r="H151" s="142">
        <v>21218</v>
      </c>
      <c r="I151" s="155">
        <v>0</v>
      </c>
      <c r="J151" s="186"/>
    </row>
    <row r="152" spans="1:10">
      <c r="A152" s="95"/>
      <c r="B152" s="95">
        <v>32</v>
      </c>
      <c r="C152" s="140"/>
      <c r="D152" s="141"/>
      <c r="E152" s="95" t="s">
        <v>12</v>
      </c>
      <c r="F152" s="142">
        <v>0</v>
      </c>
      <c r="G152" s="142">
        <v>0</v>
      </c>
      <c r="H152" s="117">
        <f>H153+H154</f>
        <v>2424</v>
      </c>
      <c r="I152" s="155">
        <v>0</v>
      </c>
      <c r="J152" s="186"/>
    </row>
    <row r="153" spans="1:10">
      <c r="A153" s="95"/>
      <c r="B153" s="95"/>
      <c r="C153" s="140">
        <v>321</v>
      </c>
      <c r="D153" s="141"/>
      <c r="E153" s="140" t="s">
        <v>39</v>
      </c>
      <c r="F153" s="142">
        <v>0</v>
      </c>
      <c r="G153" s="142">
        <v>0</v>
      </c>
      <c r="H153" s="142">
        <f>H155</f>
        <v>2401</v>
      </c>
      <c r="I153" s="155">
        <v>0</v>
      </c>
      <c r="J153" s="186"/>
    </row>
    <row r="154" spans="1:10">
      <c r="A154" s="95"/>
      <c r="B154" s="95"/>
      <c r="C154" s="140"/>
      <c r="D154" s="141">
        <v>3211</v>
      </c>
      <c r="E154" s="140" t="s">
        <v>40</v>
      </c>
      <c r="F154" s="142"/>
      <c r="G154" s="142"/>
      <c r="H154" s="142">
        <v>23</v>
      </c>
      <c r="I154" s="155"/>
      <c r="J154" s="186"/>
    </row>
    <row r="155" spans="1:10" ht="25.5">
      <c r="A155" s="95"/>
      <c r="B155" s="95"/>
      <c r="C155" s="140"/>
      <c r="D155" s="141">
        <v>3212</v>
      </c>
      <c r="E155" s="140" t="s">
        <v>94</v>
      </c>
      <c r="F155" s="142">
        <v>0</v>
      </c>
      <c r="G155" s="142">
        <v>0</v>
      </c>
      <c r="H155" s="142">
        <v>2401</v>
      </c>
      <c r="I155" s="155">
        <v>0</v>
      </c>
      <c r="J155" s="186"/>
    </row>
    <row r="156" spans="1:10" s="126" customFormat="1" ht="21" customHeight="1"/>
    <row r="157" spans="1:10">
      <c r="D157" s="99"/>
      <c r="F157" s="99"/>
      <c r="G157" s="99"/>
      <c r="H157" s="99"/>
      <c r="I157" s="99"/>
    </row>
    <row r="158" spans="1:10">
      <c r="D158" s="99"/>
      <c r="F158" s="99"/>
      <c r="G158" s="99"/>
      <c r="H158" s="99"/>
      <c r="I158" s="99"/>
    </row>
    <row r="159" spans="1:10">
      <c r="D159" s="99"/>
      <c r="F159" s="99"/>
      <c r="G159" s="99"/>
      <c r="H159" s="99"/>
      <c r="I159" s="99"/>
    </row>
    <row r="160" spans="1:10">
      <c r="D160" s="99"/>
      <c r="F160" s="99"/>
      <c r="G160" s="99"/>
      <c r="H160" s="99"/>
      <c r="I160" s="99"/>
    </row>
    <row r="161" spans="1:9">
      <c r="D161" s="99"/>
      <c r="F161" s="99"/>
      <c r="G161" s="99"/>
      <c r="H161" s="99"/>
      <c r="I161" s="99"/>
    </row>
    <row r="162" spans="1:9">
      <c r="D162" s="99"/>
      <c r="F162" s="99"/>
      <c r="G162" s="99"/>
      <c r="H162" s="99"/>
      <c r="I162" s="99"/>
    </row>
    <row r="163" spans="1:9">
      <c r="D163" s="99"/>
      <c r="F163" s="99"/>
      <c r="G163" s="99"/>
      <c r="H163" s="99"/>
      <c r="I163" s="99"/>
    </row>
    <row r="164" spans="1:9">
      <c r="D164" s="99"/>
      <c r="F164" s="99"/>
      <c r="G164" s="99"/>
      <c r="H164" s="99"/>
      <c r="I164" s="99"/>
    </row>
    <row r="165" spans="1:9">
      <c r="D165" s="99"/>
      <c r="F165" s="99"/>
      <c r="G165" s="99"/>
      <c r="H165" s="99"/>
      <c r="I165" s="99"/>
    </row>
    <row r="166" spans="1:9">
      <c r="D166" s="99"/>
      <c r="F166" s="99"/>
      <c r="G166" s="99"/>
      <c r="H166" s="99"/>
      <c r="I166" s="99"/>
    </row>
    <row r="167" spans="1:9">
      <c r="D167" s="99"/>
      <c r="F167" s="99"/>
      <c r="G167" s="99"/>
      <c r="H167" s="99"/>
      <c r="I167" s="99"/>
    </row>
    <row r="168" spans="1:9">
      <c r="D168" s="99"/>
      <c r="F168" s="99"/>
      <c r="G168" s="99"/>
      <c r="H168" s="99"/>
      <c r="I168" s="99"/>
    </row>
    <row r="169" spans="1:9">
      <c r="D169" s="99"/>
      <c r="F169" s="99"/>
      <c r="G169" s="99"/>
      <c r="H169" s="99"/>
      <c r="I169" s="99"/>
    </row>
    <row r="170" spans="1:9">
      <c r="D170" s="99"/>
      <c r="F170" s="99"/>
      <c r="G170" s="99"/>
      <c r="H170" s="99"/>
      <c r="I170" s="99"/>
    </row>
    <row r="171" spans="1:9" s="123" customFormat="1"/>
    <row r="172" spans="1:9">
      <c r="D172" s="99"/>
      <c r="F172" s="99"/>
      <c r="G172" s="99"/>
      <c r="H172" s="99"/>
      <c r="I172" s="99"/>
    </row>
    <row r="173" spans="1:9" ht="16.899999999999999" customHeight="1">
      <c r="D173" s="99"/>
      <c r="F173" s="99"/>
      <c r="G173" s="99"/>
      <c r="H173" s="99"/>
      <c r="I173" s="99"/>
    </row>
    <row r="176" spans="1:9">
      <c r="A176" s="100"/>
      <c r="B176" s="100"/>
      <c r="C176" s="100"/>
      <c r="D176" s="102"/>
      <c r="E176" s="100"/>
    </row>
  </sheetData>
  <mergeCells count="14">
    <mergeCell ref="A7:D7"/>
    <mergeCell ref="A94:D94"/>
    <mergeCell ref="A95:D95"/>
    <mergeCell ref="A6:E6"/>
    <mergeCell ref="A1:I1"/>
    <mergeCell ref="A3:I3"/>
    <mergeCell ref="A5:E5"/>
    <mergeCell ref="A8:D8"/>
    <mergeCell ref="A142:D142"/>
    <mergeCell ref="A144:D144"/>
    <mergeCell ref="A121:D121"/>
    <mergeCell ref="A129:D129"/>
    <mergeCell ref="A9:D9"/>
    <mergeCell ref="A57:D57"/>
  </mergeCells>
  <pageMargins left="0.51181102362204722" right="0.51181102362204722" top="0.55118110236220474" bottom="0.55118110236220474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workbookViewId="0">
      <selection activeCell="J29" sqref="J29"/>
    </sheetView>
  </sheetViews>
  <sheetFormatPr defaultColWidth="9.140625" defaultRowHeight="12.75"/>
  <cols>
    <col min="1" max="1" width="4.42578125" style="99" customWidth="1"/>
    <col min="2" max="2" width="6.42578125" style="99" customWidth="1"/>
    <col min="3" max="3" width="4.5703125" style="99" customWidth="1"/>
    <col min="4" max="4" width="6.85546875" style="101" customWidth="1"/>
    <col min="5" max="5" width="27.5703125" style="99" customWidth="1"/>
    <col min="6" max="6" width="17.5703125" style="100" customWidth="1"/>
    <col min="7" max="7" width="12" style="100" customWidth="1"/>
    <col min="8" max="8" width="16.28515625" style="100" customWidth="1"/>
    <col min="9" max="9" width="10.42578125" style="100" customWidth="1"/>
    <col min="10" max="16384" width="9.140625" style="99"/>
  </cols>
  <sheetData>
    <row r="1" spans="1:9" ht="30" customHeight="1">
      <c r="A1" s="217" t="s">
        <v>10</v>
      </c>
      <c r="B1" s="217"/>
      <c r="C1" s="217"/>
      <c r="D1" s="217"/>
      <c r="E1" s="217"/>
      <c r="F1" s="217"/>
      <c r="G1" s="217"/>
      <c r="H1" s="217"/>
      <c r="I1" s="217"/>
    </row>
    <row r="2" spans="1:9">
      <c r="A2" s="138"/>
      <c r="B2" s="138"/>
      <c r="C2" s="138"/>
      <c r="D2" s="138"/>
      <c r="E2" s="138"/>
      <c r="F2" s="138"/>
      <c r="G2" s="138"/>
      <c r="H2" s="4"/>
      <c r="I2" s="4" t="s">
        <v>198</v>
      </c>
    </row>
    <row r="3" spans="1:9" ht="18" customHeight="1">
      <c r="A3" s="217" t="s">
        <v>199</v>
      </c>
      <c r="B3" s="217"/>
      <c r="C3" s="217"/>
      <c r="D3" s="217"/>
      <c r="E3" s="217"/>
      <c r="F3" s="217"/>
      <c r="G3" s="217"/>
      <c r="H3" s="217"/>
      <c r="I3" s="217"/>
    </row>
    <row r="4" spans="1:9" ht="15.75" customHeight="1"/>
    <row r="5" spans="1:9" ht="38.25">
      <c r="A5" s="232" t="s">
        <v>7</v>
      </c>
      <c r="B5" s="233"/>
      <c r="C5" s="233"/>
      <c r="D5" s="233"/>
      <c r="E5" s="234"/>
      <c r="F5" s="39" t="s">
        <v>158</v>
      </c>
      <c r="G5" s="39" t="s">
        <v>159</v>
      </c>
      <c r="H5" s="39" t="s">
        <v>215</v>
      </c>
      <c r="I5" s="39" t="s">
        <v>29</v>
      </c>
    </row>
    <row r="6" spans="1:9" ht="12.75" customHeight="1" thickBot="1">
      <c r="A6" s="251">
        <v>1</v>
      </c>
      <c r="B6" s="252"/>
      <c r="C6" s="252"/>
      <c r="D6" s="252"/>
      <c r="E6" s="253"/>
      <c r="F6" s="103">
        <v>2</v>
      </c>
      <c r="G6" s="103">
        <v>3</v>
      </c>
      <c r="H6" s="103">
        <v>4</v>
      </c>
      <c r="I6" s="103" t="s">
        <v>174</v>
      </c>
    </row>
    <row r="7" spans="1:9" ht="30" customHeight="1">
      <c r="A7" s="247">
        <v>4003</v>
      </c>
      <c r="B7" s="248"/>
      <c r="C7" s="248"/>
      <c r="D7" s="249"/>
      <c r="E7" s="150" t="s">
        <v>200</v>
      </c>
      <c r="F7" s="155">
        <v>0</v>
      </c>
      <c r="G7" s="155">
        <v>0</v>
      </c>
      <c r="H7" s="155">
        <v>0</v>
      </c>
      <c r="I7" s="155">
        <v>0</v>
      </c>
    </row>
    <row r="8" spans="1:9" ht="46.5" customHeight="1">
      <c r="A8" s="256" t="s">
        <v>201</v>
      </c>
      <c r="B8" s="257"/>
      <c r="C8" s="257"/>
      <c r="D8" s="257"/>
      <c r="E8" s="48" t="s">
        <v>202</v>
      </c>
      <c r="F8" s="152">
        <v>0</v>
      </c>
      <c r="G8" s="152">
        <v>0</v>
      </c>
      <c r="H8" s="152">
        <v>0</v>
      </c>
      <c r="I8" s="155">
        <v>0</v>
      </c>
    </row>
    <row r="9" spans="1:9" ht="18" customHeight="1" thickBot="1">
      <c r="A9" s="245" t="s">
        <v>203</v>
      </c>
      <c r="B9" s="246"/>
      <c r="C9" s="246"/>
      <c r="D9" s="246"/>
      <c r="E9" s="196" t="s">
        <v>204</v>
      </c>
      <c r="F9" s="119">
        <v>0</v>
      </c>
      <c r="G9" s="119">
        <v>0</v>
      </c>
      <c r="H9" s="119">
        <v>0</v>
      </c>
      <c r="I9" s="155">
        <v>0</v>
      </c>
    </row>
    <row r="10" spans="1:9">
      <c r="A10" s="95">
        <v>3</v>
      </c>
      <c r="B10" s="95"/>
      <c r="C10" s="95"/>
      <c r="D10" s="96"/>
      <c r="E10" s="95" t="s">
        <v>4</v>
      </c>
      <c r="F10" s="117">
        <v>0</v>
      </c>
      <c r="G10" s="117">
        <v>0</v>
      </c>
      <c r="H10" s="117">
        <v>0</v>
      </c>
      <c r="I10" s="155">
        <v>0</v>
      </c>
    </row>
    <row r="11" spans="1:9">
      <c r="A11" s="10"/>
      <c r="B11" s="10">
        <v>31</v>
      </c>
      <c r="C11" s="10"/>
      <c r="D11" s="94"/>
      <c r="E11" s="10" t="s">
        <v>5</v>
      </c>
      <c r="F11" s="116">
        <v>0</v>
      </c>
      <c r="G11" s="116">
        <v>0</v>
      </c>
      <c r="H11" s="116">
        <v>0</v>
      </c>
      <c r="I11" s="155">
        <v>0</v>
      </c>
    </row>
    <row r="12" spans="1:9">
      <c r="A12" s="11"/>
      <c r="B12" s="11"/>
      <c r="C12" s="12">
        <v>311</v>
      </c>
      <c r="D12" s="84"/>
      <c r="E12" s="12" t="s">
        <v>146</v>
      </c>
      <c r="F12" s="134">
        <v>0</v>
      </c>
      <c r="G12" s="134">
        <v>0</v>
      </c>
      <c r="H12" s="134">
        <v>0</v>
      </c>
      <c r="I12" s="155">
        <v>0</v>
      </c>
    </row>
    <row r="13" spans="1:9">
      <c r="A13" s="11"/>
      <c r="B13" s="11"/>
      <c r="C13" s="11"/>
      <c r="D13" s="97">
        <v>3111</v>
      </c>
      <c r="E13" s="98" t="s">
        <v>38</v>
      </c>
      <c r="F13" s="115">
        <v>0</v>
      </c>
      <c r="G13" s="104">
        <v>0</v>
      </c>
      <c r="H13" s="115">
        <v>0</v>
      </c>
      <c r="I13" s="155">
        <v>0</v>
      </c>
    </row>
    <row r="14" spans="1:9">
      <c r="A14" s="11"/>
      <c r="B14" s="11"/>
      <c r="C14" s="12"/>
      <c r="D14" s="97">
        <v>3113</v>
      </c>
      <c r="E14" s="98" t="s">
        <v>89</v>
      </c>
      <c r="F14" s="115">
        <v>0</v>
      </c>
      <c r="G14" s="104">
        <v>0</v>
      </c>
      <c r="H14" s="115">
        <v>0</v>
      </c>
      <c r="I14" s="155">
        <v>0</v>
      </c>
    </row>
    <row r="15" spans="1:9">
      <c r="A15" s="11"/>
      <c r="B15" s="11"/>
      <c r="C15" s="11"/>
      <c r="D15" s="97">
        <v>3114</v>
      </c>
      <c r="E15" s="98" t="s">
        <v>90</v>
      </c>
      <c r="F15" s="115">
        <v>0</v>
      </c>
      <c r="G15" s="104">
        <v>0</v>
      </c>
      <c r="H15" s="115">
        <v>0</v>
      </c>
      <c r="I15" s="155">
        <v>0</v>
      </c>
    </row>
    <row r="16" spans="1:9">
      <c r="A16" s="11"/>
      <c r="B16" s="19"/>
      <c r="C16" s="12">
        <v>312</v>
      </c>
      <c r="D16" s="84"/>
      <c r="E16" s="16" t="s">
        <v>91</v>
      </c>
      <c r="F16" s="121">
        <v>0</v>
      </c>
      <c r="G16" s="134">
        <v>0</v>
      </c>
      <c r="H16" s="134">
        <v>0</v>
      </c>
      <c r="I16" s="155">
        <v>0</v>
      </c>
    </row>
    <row r="17" spans="1:9">
      <c r="A17" s="11"/>
      <c r="B17" s="19"/>
      <c r="C17" s="12"/>
      <c r="D17" s="83">
        <v>3121</v>
      </c>
      <c r="E17" s="11" t="s">
        <v>91</v>
      </c>
      <c r="F17" s="121">
        <v>0</v>
      </c>
      <c r="G17" s="121">
        <v>0</v>
      </c>
      <c r="H17" s="104">
        <v>0</v>
      </c>
      <c r="I17" s="155">
        <v>0</v>
      </c>
    </row>
    <row r="18" spans="1:9">
      <c r="A18" s="11"/>
      <c r="B18" s="11"/>
      <c r="C18" s="12">
        <v>313</v>
      </c>
      <c r="D18" s="84"/>
      <c r="E18" s="12" t="s">
        <v>92</v>
      </c>
      <c r="F18" s="134">
        <v>0</v>
      </c>
      <c r="G18" s="134">
        <v>0</v>
      </c>
      <c r="H18" s="134">
        <v>0</v>
      </c>
      <c r="I18" s="155">
        <v>0</v>
      </c>
    </row>
    <row r="19" spans="1:9" ht="25.5">
      <c r="A19" s="137"/>
      <c r="B19" s="137"/>
      <c r="C19" s="137"/>
      <c r="D19" s="136">
        <v>3132</v>
      </c>
      <c r="E19" s="135" t="s">
        <v>93</v>
      </c>
      <c r="F19" s="120">
        <v>0</v>
      </c>
      <c r="G19" s="122">
        <v>0</v>
      </c>
      <c r="H19" s="108">
        <v>0</v>
      </c>
      <c r="I19" s="155">
        <v>0</v>
      </c>
    </row>
    <row r="20" spans="1:9">
      <c r="A20" s="14"/>
      <c r="B20" s="10">
        <v>32</v>
      </c>
      <c r="C20" s="19"/>
      <c r="D20" s="131"/>
      <c r="E20" s="19" t="s">
        <v>12</v>
      </c>
      <c r="F20" s="116">
        <v>0</v>
      </c>
      <c r="G20" s="116">
        <v>0</v>
      </c>
      <c r="H20" s="116">
        <v>0</v>
      </c>
      <c r="I20" s="155">
        <v>0</v>
      </c>
    </row>
    <row r="21" spans="1:9">
      <c r="A21" s="14"/>
      <c r="B21" s="14"/>
      <c r="C21" s="12">
        <v>321</v>
      </c>
      <c r="D21" s="84"/>
      <c r="E21" s="12" t="s">
        <v>39</v>
      </c>
      <c r="F21" s="134">
        <v>0</v>
      </c>
      <c r="G21" s="134">
        <v>0</v>
      </c>
      <c r="H21" s="134">
        <v>0</v>
      </c>
      <c r="I21" s="155">
        <v>0</v>
      </c>
    </row>
    <row r="22" spans="1:9" ht="25.5">
      <c r="A22" s="66"/>
      <c r="B22" s="105"/>
      <c r="C22" s="105"/>
      <c r="D22" s="97">
        <v>3212</v>
      </c>
      <c r="E22" s="98" t="s">
        <v>94</v>
      </c>
      <c r="F22" s="115">
        <v>0</v>
      </c>
      <c r="G22" s="128">
        <v>0</v>
      </c>
      <c r="H22" s="115">
        <v>0</v>
      </c>
      <c r="I22" s="155">
        <v>0</v>
      </c>
    </row>
    <row r="23" spans="1:9">
      <c r="A23" s="66"/>
      <c r="B23" s="105"/>
      <c r="C23" s="67">
        <v>322</v>
      </c>
      <c r="D23" s="68"/>
      <c r="E23" s="69" t="s">
        <v>96</v>
      </c>
      <c r="F23" s="133">
        <v>0</v>
      </c>
      <c r="G23" s="133">
        <v>0</v>
      </c>
      <c r="H23" s="133">
        <v>0</v>
      </c>
      <c r="I23" s="155">
        <v>0</v>
      </c>
    </row>
    <row r="24" spans="1:9">
      <c r="A24" s="66"/>
      <c r="B24" s="105"/>
      <c r="C24" s="127"/>
      <c r="D24" s="78">
        <v>3222</v>
      </c>
      <c r="E24" s="76" t="s">
        <v>98</v>
      </c>
      <c r="F24" s="104">
        <v>0</v>
      </c>
      <c r="G24" s="128">
        <v>0</v>
      </c>
      <c r="H24" s="104">
        <v>0</v>
      </c>
      <c r="I24" s="155">
        <v>0</v>
      </c>
    </row>
    <row r="25" spans="1:9">
      <c r="A25" s="66"/>
      <c r="B25" s="105"/>
      <c r="C25" s="70">
        <v>323</v>
      </c>
      <c r="D25" s="71"/>
      <c r="E25" s="72" t="s">
        <v>103</v>
      </c>
      <c r="F25" s="133">
        <v>0</v>
      </c>
      <c r="G25" s="133">
        <v>0</v>
      </c>
      <c r="H25" s="133">
        <v>0</v>
      </c>
      <c r="I25" s="155">
        <v>0</v>
      </c>
    </row>
    <row r="26" spans="1:9">
      <c r="A26" s="66"/>
      <c r="B26" s="105"/>
      <c r="C26" s="70"/>
      <c r="D26" s="71">
        <v>3233</v>
      </c>
      <c r="E26" s="76" t="s">
        <v>106</v>
      </c>
      <c r="F26" s="104">
        <v>0</v>
      </c>
      <c r="G26" s="133">
        <v>0</v>
      </c>
      <c r="H26" s="104">
        <v>0</v>
      </c>
      <c r="I26" s="155">
        <v>0</v>
      </c>
    </row>
    <row r="27" spans="1:9">
      <c r="A27" s="66"/>
      <c r="B27" s="105"/>
      <c r="C27" s="105"/>
      <c r="D27" s="78">
        <v>3237</v>
      </c>
      <c r="E27" s="76" t="s">
        <v>110</v>
      </c>
      <c r="F27" s="104">
        <v>0</v>
      </c>
      <c r="G27" s="128">
        <v>0</v>
      </c>
      <c r="H27" s="104">
        <v>0</v>
      </c>
      <c r="I27" s="155">
        <v>0</v>
      </c>
    </row>
    <row r="28" spans="1:9" ht="25.5">
      <c r="A28" s="66"/>
      <c r="B28" s="105"/>
      <c r="C28" s="105">
        <v>329</v>
      </c>
      <c r="D28" s="78"/>
      <c r="E28" s="80" t="s">
        <v>113</v>
      </c>
      <c r="F28" s="104">
        <v>0</v>
      </c>
      <c r="G28" s="128">
        <v>0</v>
      </c>
      <c r="H28" s="104">
        <v>0</v>
      </c>
      <c r="I28" s="155">
        <v>0</v>
      </c>
    </row>
    <row r="29" spans="1:9" ht="25.5">
      <c r="A29" s="66"/>
      <c r="B29" s="105"/>
      <c r="C29" s="105"/>
      <c r="D29" s="78">
        <v>3299</v>
      </c>
      <c r="E29" s="80" t="s">
        <v>113</v>
      </c>
      <c r="F29" s="104">
        <v>0</v>
      </c>
      <c r="G29" s="128">
        <v>0</v>
      </c>
      <c r="H29" s="104">
        <v>0</v>
      </c>
      <c r="I29" s="155">
        <v>0</v>
      </c>
    </row>
    <row r="30" spans="1:9">
      <c r="A30" s="132"/>
      <c r="B30" s="73">
        <v>38</v>
      </c>
      <c r="C30" s="74"/>
      <c r="D30" s="75"/>
      <c r="E30" s="74" t="s">
        <v>205</v>
      </c>
      <c r="F30" s="107">
        <v>0</v>
      </c>
      <c r="G30" s="107">
        <v>0</v>
      </c>
      <c r="H30" s="107">
        <v>0</v>
      </c>
      <c r="I30" s="155">
        <v>0</v>
      </c>
    </row>
    <row r="31" spans="1:9">
      <c r="A31" s="65"/>
      <c r="B31" s="76"/>
      <c r="C31" s="77">
        <v>381</v>
      </c>
      <c r="D31" s="78"/>
      <c r="E31" s="76" t="s">
        <v>118</v>
      </c>
      <c r="F31" s="104">
        <v>0</v>
      </c>
      <c r="G31" s="104">
        <v>0</v>
      </c>
      <c r="H31" s="104">
        <v>0</v>
      </c>
      <c r="I31" s="155">
        <v>0</v>
      </c>
    </row>
    <row r="32" spans="1:9">
      <c r="A32" s="65"/>
      <c r="B32" s="76"/>
      <c r="C32" s="76"/>
      <c r="D32" s="78">
        <v>3813</v>
      </c>
      <c r="E32" s="76" t="s">
        <v>206</v>
      </c>
      <c r="F32" s="104">
        <v>0</v>
      </c>
      <c r="G32" s="104">
        <v>0</v>
      </c>
      <c r="H32" s="104">
        <v>0</v>
      </c>
      <c r="I32" s="155">
        <v>0</v>
      </c>
    </row>
    <row r="33" spans="1:9" ht="25.5">
      <c r="A33" s="73">
        <v>4</v>
      </c>
      <c r="B33" s="73"/>
      <c r="C33" s="73"/>
      <c r="D33" s="75"/>
      <c r="E33" s="79" t="s">
        <v>6</v>
      </c>
      <c r="F33" s="107">
        <v>0</v>
      </c>
      <c r="G33" s="107">
        <v>0</v>
      </c>
      <c r="H33" s="107">
        <v>0</v>
      </c>
      <c r="I33" s="155">
        <v>0</v>
      </c>
    </row>
    <row r="34" spans="1:9" ht="38.25">
      <c r="A34" s="125"/>
      <c r="B34" s="73">
        <v>42</v>
      </c>
      <c r="C34" s="73"/>
      <c r="D34" s="75"/>
      <c r="E34" s="79" t="s">
        <v>130</v>
      </c>
      <c r="F34" s="107">
        <v>0</v>
      </c>
      <c r="G34" s="107">
        <v>0</v>
      </c>
      <c r="H34" s="107">
        <v>0</v>
      </c>
      <c r="I34" s="155">
        <v>0</v>
      </c>
    </row>
    <row r="35" spans="1:9">
      <c r="A35" s="125"/>
      <c r="B35" s="73"/>
      <c r="C35" s="77">
        <v>421</v>
      </c>
      <c r="D35" s="75"/>
      <c r="E35" s="80" t="s">
        <v>163</v>
      </c>
      <c r="F35" s="104">
        <v>0</v>
      </c>
      <c r="G35" s="104">
        <v>0</v>
      </c>
      <c r="H35" s="104">
        <v>0</v>
      </c>
      <c r="I35" s="155">
        <v>0</v>
      </c>
    </row>
    <row r="36" spans="1:9">
      <c r="A36" s="125"/>
      <c r="B36" s="73"/>
      <c r="C36" s="73"/>
      <c r="D36" s="78">
        <v>4212</v>
      </c>
      <c r="E36" s="80" t="s">
        <v>164</v>
      </c>
      <c r="F36" s="104">
        <v>0</v>
      </c>
      <c r="G36" s="104">
        <v>0</v>
      </c>
      <c r="H36" s="104">
        <v>0</v>
      </c>
      <c r="I36" s="155">
        <v>0</v>
      </c>
    </row>
    <row r="37" spans="1:9">
      <c r="A37" s="125"/>
      <c r="B37" s="73"/>
      <c r="C37" s="77">
        <v>422</v>
      </c>
      <c r="D37" s="78"/>
      <c r="E37" s="80" t="s">
        <v>131</v>
      </c>
      <c r="F37" s="104">
        <v>0</v>
      </c>
      <c r="G37" s="104">
        <v>0</v>
      </c>
      <c r="H37" s="104">
        <v>0</v>
      </c>
      <c r="I37" s="155">
        <v>0</v>
      </c>
    </row>
    <row r="38" spans="1:9" ht="25.5">
      <c r="A38" s="125"/>
      <c r="B38" s="73"/>
      <c r="C38" s="73"/>
      <c r="D38" s="78">
        <v>4227</v>
      </c>
      <c r="E38" s="80" t="s">
        <v>207</v>
      </c>
      <c r="F38" s="104">
        <v>0</v>
      </c>
      <c r="G38" s="104">
        <v>0</v>
      </c>
      <c r="H38" s="104">
        <v>0</v>
      </c>
      <c r="I38" s="155">
        <v>0</v>
      </c>
    </row>
    <row r="39" spans="1:9">
      <c r="A39" s="125"/>
      <c r="B39" s="77"/>
      <c r="C39" s="77">
        <v>423</v>
      </c>
      <c r="D39" s="78"/>
      <c r="E39" s="76" t="s">
        <v>193</v>
      </c>
      <c r="F39" s="104">
        <v>0</v>
      </c>
      <c r="G39" s="104">
        <v>0</v>
      </c>
      <c r="H39" s="104">
        <v>0</v>
      </c>
      <c r="I39" s="155">
        <v>0</v>
      </c>
    </row>
    <row r="40" spans="1:9" ht="25.5">
      <c r="A40" s="125"/>
      <c r="B40" s="77"/>
      <c r="C40" s="77"/>
      <c r="D40" s="78">
        <v>4231</v>
      </c>
      <c r="E40" s="80" t="s">
        <v>194</v>
      </c>
      <c r="F40" s="108">
        <v>0</v>
      </c>
      <c r="G40" s="108"/>
      <c r="H40" s="108"/>
      <c r="I40" s="155"/>
    </row>
    <row r="41" spans="1:9" ht="25.5">
      <c r="A41" s="197" t="s">
        <v>208</v>
      </c>
      <c r="B41" s="198"/>
      <c r="C41" s="198"/>
      <c r="D41" s="199"/>
      <c r="E41" s="200" t="s">
        <v>148</v>
      </c>
      <c r="F41" s="201">
        <v>0</v>
      </c>
      <c r="G41" s="201">
        <v>0</v>
      </c>
      <c r="H41" s="201">
        <v>0</v>
      </c>
      <c r="I41" s="155">
        <v>0</v>
      </c>
    </row>
    <row r="42" spans="1:9" ht="25.5">
      <c r="A42" s="197"/>
      <c r="B42" s="198">
        <v>42</v>
      </c>
      <c r="C42" s="198"/>
      <c r="D42" s="199"/>
      <c r="E42" s="200" t="s">
        <v>130</v>
      </c>
      <c r="F42" s="201">
        <v>0</v>
      </c>
      <c r="G42" s="201">
        <v>0</v>
      </c>
      <c r="H42" s="201">
        <v>0</v>
      </c>
      <c r="I42" s="155">
        <v>0</v>
      </c>
    </row>
    <row r="43" spans="1:9">
      <c r="A43" s="197"/>
      <c r="B43" s="198"/>
      <c r="C43" s="198">
        <v>421</v>
      </c>
      <c r="D43" s="199"/>
      <c r="E43" s="200" t="s">
        <v>163</v>
      </c>
      <c r="F43" s="201">
        <v>0</v>
      </c>
      <c r="G43" s="201">
        <v>0</v>
      </c>
      <c r="H43" s="201">
        <v>0</v>
      </c>
      <c r="I43" s="155">
        <v>0</v>
      </c>
    </row>
    <row r="44" spans="1:9">
      <c r="A44" s="197"/>
      <c r="B44" s="198"/>
      <c r="C44" s="198"/>
      <c r="D44" s="199">
        <v>4212</v>
      </c>
      <c r="E44" s="200" t="s">
        <v>164</v>
      </c>
      <c r="F44" s="201">
        <v>0</v>
      </c>
      <c r="G44" s="201">
        <v>0</v>
      </c>
      <c r="H44" s="201">
        <v>0</v>
      </c>
      <c r="I44" s="155">
        <v>0</v>
      </c>
    </row>
    <row r="45" spans="1:9">
      <c r="A45" s="197"/>
      <c r="B45" s="198"/>
      <c r="C45" s="198">
        <v>423</v>
      </c>
      <c r="D45" s="199"/>
      <c r="E45" s="200" t="s">
        <v>193</v>
      </c>
      <c r="F45" s="201">
        <v>0</v>
      </c>
      <c r="G45" s="201">
        <v>0</v>
      </c>
      <c r="H45" s="201">
        <v>0</v>
      </c>
      <c r="I45" s="155">
        <v>0</v>
      </c>
    </row>
    <row r="46" spans="1:9" ht="25.5">
      <c r="A46" s="197"/>
      <c r="B46" s="198"/>
      <c r="C46" s="198"/>
      <c r="D46" s="199">
        <v>4231</v>
      </c>
      <c r="E46" s="200" t="s">
        <v>194</v>
      </c>
      <c r="F46" s="201">
        <v>0</v>
      </c>
      <c r="G46" s="201">
        <v>0</v>
      </c>
      <c r="H46" s="201">
        <v>0</v>
      </c>
      <c r="I46" s="155">
        <v>0</v>
      </c>
    </row>
    <row r="47" spans="1:9" ht="15.75" thickBot="1">
      <c r="A47" s="245" t="s">
        <v>209</v>
      </c>
      <c r="B47" s="246"/>
      <c r="C47" s="246"/>
      <c r="D47" s="246"/>
      <c r="E47" s="151" t="s">
        <v>210</v>
      </c>
      <c r="F47" s="119">
        <v>0</v>
      </c>
      <c r="G47" s="119"/>
      <c r="H47" s="119"/>
      <c r="I47" s="155">
        <v>0</v>
      </c>
    </row>
    <row r="48" spans="1:9">
      <c r="A48" s="95">
        <v>3</v>
      </c>
      <c r="B48" s="95"/>
      <c r="C48" s="95"/>
      <c r="D48" s="96"/>
      <c r="E48" s="95" t="s">
        <v>4</v>
      </c>
      <c r="F48" s="117">
        <v>0</v>
      </c>
      <c r="G48" s="117">
        <v>0</v>
      </c>
      <c r="H48" s="117">
        <v>0</v>
      </c>
      <c r="I48" s="155">
        <v>0</v>
      </c>
    </row>
    <row r="49" spans="1:9">
      <c r="A49" s="10"/>
      <c r="B49" s="10">
        <v>31</v>
      </c>
      <c r="C49" s="10"/>
      <c r="D49" s="94"/>
      <c r="E49" s="10" t="s">
        <v>5</v>
      </c>
      <c r="F49" s="116">
        <v>0</v>
      </c>
      <c r="G49" s="116">
        <v>0</v>
      </c>
      <c r="H49" s="116">
        <v>0</v>
      </c>
      <c r="I49" s="155">
        <v>0</v>
      </c>
    </row>
    <row r="50" spans="1:9">
      <c r="A50" s="11"/>
      <c r="B50" s="11"/>
      <c r="C50" s="12">
        <v>311</v>
      </c>
      <c r="D50" s="84"/>
      <c r="E50" s="12" t="s">
        <v>146</v>
      </c>
      <c r="F50" s="134">
        <v>0</v>
      </c>
      <c r="G50" s="134">
        <v>0</v>
      </c>
      <c r="H50" s="134">
        <v>0</v>
      </c>
      <c r="I50" s="155">
        <v>0</v>
      </c>
    </row>
    <row r="51" spans="1:9">
      <c r="A51" s="11"/>
      <c r="B51" s="11"/>
      <c r="C51" s="11"/>
      <c r="D51" s="97">
        <v>3111</v>
      </c>
      <c r="E51" s="98" t="s">
        <v>38</v>
      </c>
      <c r="F51" s="115">
        <v>0</v>
      </c>
      <c r="G51" s="104">
        <v>0</v>
      </c>
      <c r="H51" s="115">
        <v>0</v>
      </c>
      <c r="I51" s="155">
        <v>0</v>
      </c>
    </row>
    <row r="52" spans="1:9">
      <c r="A52" s="11"/>
      <c r="B52" s="11"/>
      <c r="C52" s="12"/>
      <c r="D52" s="97">
        <v>3113</v>
      </c>
      <c r="E52" s="98" t="s">
        <v>89</v>
      </c>
      <c r="F52" s="115">
        <v>0</v>
      </c>
      <c r="G52" s="104">
        <v>0</v>
      </c>
      <c r="H52" s="115">
        <v>0</v>
      </c>
      <c r="I52" s="155">
        <v>0</v>
      </c>
    </row>
    <row r="53" spans="1:9">
      <c r="A53" s="11"/>
      <c r="B53" s="11"/>
      <c r="C53" s="11"/>
      <c r="D53" s="97">
        <v>3114</v>
      </c>
      <c r="E53" s="98" t="s">
        <v>90</v>
      </c>
      <c r="F53" s="115">
        <v>0</v>
      </c>
      <c r="G53" s="104">
        <v>0</v>
      </c>
      <c r="H53" s="115">
        <v>0</v>
      </c>
      <c r="I53" s="155">
        <v>0</v>
      </c>
    </row>
    <row r="54" spans="1:9">
      <c r="A54" s="11"/>
      <c r="B54" s="19"/>
      <c r="C54" s="12">
        <v>312</v>
      </c>
      <c r="D54" s="84"/>
      <c r="E54" s="16" t="s">
        <v>91</v>
      </c>
      <c r="F54" s="134">
        <v>0</v>
      </c>
      <c r="G54" s="134">
        <v>0</v>
      </c>
      <c r="H54" s="134">
        <v>0</v>
      </c>
      <c r="I54" s="155">
        <v>0</v>
      </c>
    </row>
    <row r="55" spans="1:9">
      <c r="A55" s="11"/>
      <c r="B55" s="19"/>
      <c r="C55" s="12"/>
      <c r="D55" s="83">
        <v>3121</v>
      </c>
      <c r="E55" s="11" t="s">
        <v>91</v>
      </c>
      <c r="F55" s="121">
        <v>0</v>
      </c>
      <c r="G55" s="121">
        <v>0</v>
      </c>
      <c r="H55" s="104">
        <v>0</v>
      </c>
      <c r="I55" s="155">
        <v>0</v>
      </c>
    </row>
    <row r="56" spans="1:9">
      <c r="A56" s="11"/>
      <c r="B56" s="11"/>
      <c r="C56" s="12">
        <v>313</v>
      </c>
      <c r="D56" s="84"/>
      <c r="E56" s="12" t="s">
        <v>92</v>
      </c>
      <c r="F56" s="134">
        <v>0</v>
      </c>
      <c r="G56" s="134">
        <v>0</v>
      </c>
      <c r="H56" s="134">
        <v>0</v>
      </c>
      <c r="I56" s="155">
        <v>0</v>
      </c>
    </row>
    <row r="57" spans="1:9" ht="25.5">
      <c r="A57" s="137"/>
      <c r="B57" s="137"/>
      <c r="C57" s="137"/>
      <c r="D57" s="136">
        <v>3132</v>
      </c>
      <c r="E57" s="135" t="s">
        <v>93</v>
      </c>
      <c r="F57" s="120">
        <v>0</v>
      </c>
      <c r="G57" s="122">
        <v>0</v>
      </c>
      <c r="H57" s="108">
        <v>0</v>
      </c>
      <c r="I57" s="155">
        <v>0</v>
      </c>
    </row>
    <row r="58" spans="1:9">
      <c r="A58" s="14"/>
      <c r="B58" s="10">
        <v>32</v>
      </c>
      <c r="C58" s="19"/>
      <c r="D58" s="131"/>
      <c r="E58" s="19" t="s">
        <v>12</v>
      </c>
      <c r="F58" s="116">
        <v>0</v>
      </c>
      <c r="G58" s="116">
        <v>0</v>
      </c>
      <c r="H58" s="116">
        <v>0</v>
      </c>
      <c r="I58" s="155">
        <v>0</v>
      </c>
    </row>
    <row r="59" spans="1:9">
      <c r="A59" s="14"/>
      <c r="B59" s="14"/>
      <c r="C59" s="12">
        <v>321</v>
      </c>
      <c r="D59" s="84"/>
      <c r="E59" s="12" t="s">
        <v>39</v>
      </c>
      <c r="F59" s="134">
        <v>0</v>
      </c>
      <c r="G59" s="134">
        <v>0</v>
      </c>
      <c r="H59" s="134">
        <v>0</v>
      </c>
      <c r="I59" s="155">
        <v>0</v>
      </c>
    </row>
    <row r="60" spans="1:9" ht="25.5">
      <c r="A60" s="66"/>
      <c r="B60" s="105"/>
      <c r="C60" s="105"/>
      <c r="D60" s="97">
        <v>3212</v>
      </c>
      <c r="E60" s="98" t="s">
        <v>94</v>
      </c>
      <c r="F60" s="115">
        <v>0</v>
      </c>
      <c r="G60" s="128">
        <v>0</v>
      </c>
      <c r="H60" s="115">
        <v>0</v>
      </c>
      <c r="I60" s="155">
        <v>0</v>
      </c>
    </row>
    <row r="61" spans="1:9">
      <c r="A61" s="66"/>
      <c r="B61" s="105"/>
      <c r="C61" s="67">
        <v>322</v>
      </c>
      <c r="D61" s="68"/>
      <c r="E61" s="69" t="s">
        <v>96</v>
      </c>
      <c r="F61" s="133">
        <v>0</v>
      </c>
      <c r="G61" s="133">
        <v>0</v>
      </c>
      <c r="H61" s="133">
        <v>0</v>
      </c>
      <c r="I61" s="155">
        <v>0</v>
      </c>
    </row>
    <row r="62" spans="1:9">
      <c r="A62" s="66"/>
      <c r="B62" s="105"/>
      <c r="C62" s="127"/>
      <c r="D62" s="78">
        <v>3222</v>
      </c>
      <c r="E62" s="76" t="s">
        <v>98</v>
      </c>
      <c r="F62" s="104">
        <v>0</v>
      </c>
      <c r="G62" s="128">
        <v>0</v>
      </c>
      <c r="H62" s="104">
        <v>0</v>
      </c>
      <c r="I62" s="155">
        <v>0</v>
      </c>
    </row>
    <row r="63" spans="1:9">
      <c r="A63" s="66"/>
      <c r="B63" s="105"/>
      <c r="C63" s="70">
        <v>323</v>
      </c>
      <c r="D63" s="71"/>
      <c r="E63" s="72" t="s">
        <v>103</v>
      </c>
      <c r="F63" s="133">
        <v>0</v>
      </c>
      <c r="G63" s="133">
        <v>0</v>
      </c>
      <c r="H63" s="133">
        <v>0</v>
      </c>
      <c r="I63" s="155">
        <v>0</v>
      </c>
    </row>
    <row r="64" spans="1:9">
      <c r="A64" s="66"/>
      <c r="B64" s="105"/>
      <c r="C64" s="70"/>
      <c r="D64" s="71">
        <v>3233</v>
      </c>
      <c r="E64" s="76" t="s">
        <v>106</v>
      </c>
      <c r="F64" s="133">
        <v>0</v>
      </c>
      <c r="G64" s="133">
        <v>0</v>
      </c>
      <c r="H64" s="133">
        <v>0</v>
      </c>
      <c r="I64" s="155">
        <v>0</v>
      </c>
    </row>
    <row r="65" spans="1:9">
      <c r="A65" s="66"/>
      <c r="B65" s="105"/>
      <c r="C65" s="105"/>
      <c r="D65" s="78">
        <v>3237</v>
      </c>
      <c r="E65" s="76" t="s">
        <v>110</v>
      </c>
      <c r="F65" s="104">
        <v>0</v>
      </c>
      <c r="G65" s="128">
        <v>0</v>
      </c>
      <c r="H65" s="104">
        <v>0</v>
      </c>
      <c r="I65" s="155">
        <v>0</v>
      </c>
    </row>
    <row r="66" spans="1:9">
      <c r="A66" s="132"/>
      <c r="B66" s="73">
        <v>38</v>
      </c>
      <c r="C66" s="74"/>
      <c r="D66" s="75"/>
      <c r="E66" s="74" t="s">
        <v>205</v>
      </c>
      <c r="F66" s="107">
        <v>0</v>
      </c>
      <c r="G66" s="107">
        <v>0</v>
      </c>
      <c r="H66" s="107">
        <v>0</v>
      </c>
      <c r="I66" s="155">
        <v>0</v>
      </c>
    </row>
    <row r="67" spans="1:9">
      <c r="A67" s="65"/>
      <c r="B67" s="76"/>
      <c r="C67" s="77">
        <v>381</v>
      </c>
      <c r="D67" s="78"/>
      <c r="E67" s="76" t="s">
        <v>118</v>
      </c>
      <c r="F67" s="104">
        <v>0</v>
      </c>
      <c r="G67" s="104">
        <v>0</v>
      </c>
      <c r="H67" s="104">
        <v>0</v>
      </c>
      <c r="I67" s="155">
        <v>0</v>
      </c>
    </row>
    <row r="68" spans="1:9">
      <c r="A68" s="65"/>
      <c r="B68" s="76"/>
      <c r="C68" s="76"/>
      <c r="D68" s="78">
        <v>3811</v>
      </c>
      <c r="E68" s="76" t="s">
        <v>128</v>
      </c>
      <c r="F68" s="104">
        <v>0</v>
      </c>
      <c r="G68" s="104">
        <v>0</v>
      </c>
      <c r="H68" s="104">
        <v>0</v>
      </c>
      <c r="I68" s="155">
        <v>0</v>
      </c>
    </row>
    <row r="69" spans="1:9">
      <c r="A69" s="73">
        <v>4</v>
      </c>
      <c r="B69" s="73"/>
      <c r="C69" s="73"/>
      <c r="D69" s="75"/>
      <c r="E69" s="74" t="s">
        <v>6</v>
      </c>
      <c r="F69" s="104"/>
      <c r="G69" s="104">
        <v>0</v>
      </c>
      <c r="H69" s="104">
        <v>0</v>
      </c>
      <c r="I69" s="155">
        <v>0</v>
      </c>
    </row>
    <row r="70" spans="1:9" ht="38.25">
      <c r="A70" s="125"/>
      <c r="B70" s="73">
        <v>42</v>
      </c>
      <c r="C70" s="73"/>
      <c r="D70" s="75"/>
      <c r="E70" s="79" t="s">
        <v>130</v>
      </c>
      <c r="F70" s="107">
        <v>0</v>
      </c>
      <c r="G70" s="107">
        <v>0</v>
      </c>
      <c r="H70" s="107">
        <v>0</v>
      </c>
      <c r="I70" s="155">
        <v>0</v>
      </c>
    </row>
    <row r="71" spans="1:9">
      <c r="A71" s="125"/>
      <c r="B71" s="77"/>
      <c r="C71" s="77">
        <v>423</v>
      </c>
      <c r="D71" s="78"/>
      <c r="E71" s="76" t="s">
        <v>131</v>
      </c>
      <c r="F71" s="104">
        <v>0</v>
      </c>
      <c r="G71" s="104">
        <v>0</v>
      </c>
      <c r="H71" s="104">
        <v>0</v>
      </c>
      <c r="I71" s="155">
        <v>0</v>
      </c>
    </row>
    <row r="72" spans="1:9" ht="25.5">
      <c r="A72" s="125"/>
      <c r="B72" s="77"/>
      <c r="C72" s="77"/>
      <c r="D72" s="78">
        <v>4231</v>
      </c>
      <c r="E72" s="80" t="s">
        <v>194</v>
      </c>
      <c r="F72" s="104">
        <v>0</v>
      </c>
      <c r="G72" s="104">
        <v>0</v>
      </c>
      <c r="H72" s="104">
        <v>0</v>
      </c>
      <c r="I72" s="155">
        <v>0</v>
      </c>
    </row>
    <row r="73" spans="1:9" ht="25.5">
      <c r="A73" s="256" t="s">
        <v>216</v>
      </c>
      <c r="B73" s="257"/>
      <c r="C73" s="257"/>
      <c r="D73" s="257"/>
      <c r="E73" s="48" t="s">
        <v>217</v>
      </c>
      <c r="F73" s="152"/>
      <c r="G73" s="152"/>
      <c r="H73" s="152">
        <f>H74</f>
        <v>2732</v>
      </c>
      <c r="I73" s="155">
        <v>0</v>
      </c>
    </row>
    <row r="74" spans="1:9" ht="15.75" thickBot="1">
      <c r="A74" s="245" t="s">
        <v>211</v>
      </c>
      <c r="B74" s="246"/>
      <c r="C74" s="246"/>
      <c r="D74" s="246"/>
      <c r="E74" s="202" t="s">
        <v>141</v>
      </c>
      <c r="F74" s="119">
        <v>0</v>
      </c>
      <c r="G74" s="154">
        <v>0</v>
      </c>
      <c r="H74" s="119">
        <f>H75</f>
        <v>2732</v>
      </c>
      <c r="I74" s="155">
        <v>0</v>
      </c>
    </row>
    <row r="75" spans="1:9" ht="25.5">
      <c r="A75" s="73">
        <v>4</v>
      </c>
      <c r="B75" s="73"/>
      <c r="C75" s="73"/>
      <c r="D75" s="75"/>
      <c r="E75" s="79" t="s">
        <v>6</v>
      </c>
      <c r="F75" s="104">
        <v>0</v>
      </c>
      <c r="G75" s="104">
        <v>0</v>
      </c>
      <c r="H75" s="107">
        <f>H76</f>
        <v>2732</v>
      </c>
      <c r="I75" s="155">
        <v>0</v>
      </c>
    </row>
    <row r="76" spans="1:9" ht="38.25">
      <c r="A76" s="125"/>
      <c r="B76" s="73">
        <v>42</v>
      </c>
      <c r="C76" s="73"/>
      <c r="D76" s="75"/>
      <c r="E76" s="79" t="s">
        <v>130</v>
      </c>
      <c r="F76" s="107">
        <v>0</v>
      </c>
      <c r="G76" s="107">
        <v>0</v>
      </c>
      <c r="H76" s="107">
        <f>H77</f>
        <v>2732</v>
      </c>
      <c r="I76" s="155">
        <v>0</v>
      </c>
    </row>
    <row r="77" spans="1:9">
      <c r="A77" s="125"/>
      <c r="B77" s="77"/>
      <c r="C77" s="77">
        <v>422</v>
      </c>
      <c r="D77" s="78"/>
      <c r="E77" s="76" t="s">
        <v>131</v>
      </c>
      <c r="F77" s="104">
        <v>0</v>
      </c>
      <c r="G77" s="104">
        <v>0</v>
      </c>
      <c r="H77" s="104">
        <f>H78</f>
        <v>2732</v>
      </c>
      <c r="I77" s="155">
        <v>0</v>
      </c>
    </row>
    <row r="78" spans="1:9" ht="25.5">
      <c r="A78" s="125"/>
      <c r="B78" s="77"/>
      <c r="C78" s="77"/>
      <c r="D78" s="78">
        <v>4227</v>
      </c>
      <c r="E78" s="203" t="s">
        <v>207</v>
      </c>
      <c r="F78" s="104">
        <v>0</v>
      </c>
      <c r="G78" s="104">
        <v>0</v>
      </c>
      <c r="H78" s="104">
        <v>2732</v>
      </c>
      <c r="I78" s="155">
        <v>0</v>
      </c>
    </row>
    <row r="79" spans="1:9" ht="26.25" thickBot="1">
      <c r="A79" s="245" t="s">
        <v>147</v>
      </c>
      <c r="B79" s="246"/>
      <c r="C79" s="246"/>
      <c r="D79" s="246"/>
      <c r="E79" s="204" t="s">
        <v>148</v>
      </c>
      <c r="F79" s="119">
        <v>0</v>
      </c>
      <c r="G79" s="154">
        <v>0</v>
      </c>
      <c r="H79" s="119"/>
      <c r="I79" s="155">
        <v>0</v>
      </c>
    </row>
    <row r="80" spans="1:9" ht="25.5">
      <c r="A80" s="73">
        <v>4</v>
      </c>
      <c r="B80" s="73"/>
      <c r="C80" s="73"/>
      <c r="D80" s="75"/>
      <c r="E80" s="205" t="s">
        <v>6</v>
      </c>
      <c r="F80" s="104">
        <v>0</v>
      </c>
      <c r="G80" s="104">
        <v>0</v>
      </c>
      <c r="H80" s="104">
        <v>0</v>
      </c>
      <c r="I80" s="155">
        <v>0</v>
      </c>
    </row>
    <row r="81" spans="1:9" ht="38.25">
      <c r="A81" s="125"/>
      <c r="B81" s="73">
        <v>42</v>
      </c>
      <c r="C81" s="73"/>
      <c r="D81" s="75"/>
      <c r="E81" s="79" t="s">
        <v>130</v>
      </c>
      <c r="F81" s="107">
        <v>0</v>
      </c>
      <c r="G81" s="107">
        <v>0</v>
      </c>
      <c r="H81" s="107">
        <v>0</v>
      </c>
      <c r="I81" s="155">
        <v>0</v>
      </c>
    </row>
    <row r="82" spans="1:9">
      <c r="A82" s="125"/>
      <c r="B82" s="77"/>
      <c r="C82" s="77">
        <v>422</v>
      </c>
      <c r="D82" s="78"/>
      <c r="E82" s="76" t="s">
        <v>131</v>
      </c>
      <c r="F82" s="104">
        <v>0</v>
      </c>
      <c r="G82" s="104">
        <v>0</v>
      </c>
      <c r="H82" s="104">
        <v>0</v>
      </c>
      <c r="I82" s="155">
        <v>0</v>
      </c>
    </row>
    <row r="83" spans="1:9" ht="25.5">
      <c r="A83" s="125"/>
      <c r="B83" s="77"/>
      <c r="C83" s="77"/>
      <c r="D83" s="78">
        <v>4227</v>
      </c>
      <c r="E83" s="80" t="s">
        <v>207</v>
      </c>
      <c r="F83" s="104">
        <v>0</v>
      </c>
      <c r="G83" s="104">
        <v>0</v>
      </c>
      <c r="H83" s="104">
        <v>0</v>
      </c>
      <c r="I83" s="155">
        <v>0</v>
      </c>
    </row>
    <row r="84" spans="1:9" ht="38.25">
      <c r="A84" s="256" t="s">
        <v>212</v>
      </c>
      <c r="B84" s="257"/>
      <c r="C84" s="257"/>
      <c r="D84" s="257"/>
      <c r="E84" s="48" t="s">
        <v>213</v>
      </c>
      <c r="F84" s="152"/>
      <c r="G84" s="152"/>
      <c r="H84" s="152">
        <v>0</v>
      </c>
      <c r="I84" s="155">
        <v>0</v>
      </c>
    </row>
    <row r="85" spans="1:9" ht="15.75" thickBot="1">
      <c r="A85" s="245" t="s">
        <v>211</v>
      </c>
      <c r="B85" s="246"/>
      <c r="C85" s="246"/>
      <c r="D85" s="246"/>
      <c r="E85" s="151" t="s">
        <v>141</v>
      </c>
      <c r="F85" s="119">
        <v>0</v>
      </c>
      <c r="G85" s="154">
        <v>0</v>
      </c>
      <c r="H85" s="119">
        <v>0</v>
      </c>
      <c r="I85" s="155">
        <v>0</v>
      </c>
    </row>
    <row r="86" spans="1:9" ht="25.5">
      <c r="A86" s="73">
        <v>4</v>
      </c>
      <c r="B86" s="73"/>
      <c r="C86" s="73"/>
      <c r="D86" s="75"/>
      <c r="E86" s="79" t="s">
        <v>6</v>
      </c>
      <c r="F86" s="104">
        <v>0</v>
      </c>
      <c r="G86" s="104">
        <v>0</v>
      </c>
      <c r="H86" s="104">
        <v>0</v>
      </c>
      <c r="I86" s="155">
        <v>0</v>
      </c>
    </row>
    <row r="87" spans="1:9" ht="38.25">
      <c r="A87" s="125"/>
      <c r="B87" s="73">
        <v>45</v>
      </c>
      <c r="C87" s="73"/>
      <c r="D87" s="75"/>
      <c r="E87" s="79" t="s">
        <v>214</v>
      </c>
      <c r="F87" s="107">
        <v>0</v>
      </c>
      <c r="G87" s="107">
        <v>0</v>
      </c>
      <c r="H87" s="107">
        <v>0</v>
      </c>
      <c r="I87" s="155">
        <v>0</v>
      </c>
    </row>
    <row r="88" spans="1:9" ht="25.5">
      <c r="A88" s="125"/>
      <c r="B88" s="77"/>
      <c r="C88" s="77">
        <v>452</v>
      </c>
      <c r="D88" s="78"/>
      <c r="E88" s="80" t="s">
        <v>195</v>
      </c>
      <c r="F88" s="104">
        <v>0</v>
      </c>
      <c r="G88" s="104">
        <v>0</v>
      </c>
      <c r="H88" s="104">
        <v>0</v>
      </c>
      <c r="I88" s="155">
        <v>0</v>
      </c>
    </row>
    <row r="89" spans="1:9" ht="25.5">
      <c r="A89" s="125"/>
      <c r="B89" s="77"/>
      <c r="C89" s="77"/>
      <c r="D89" s="78">
        <v>4521</v>
      </c>
      <c r="E89" s="80" t="s">
        <v>195</v>
      </c>
      <c r="F89" s="104">
        <v>0</v>
      </c>
      <c r="G89" s="104">
        <v>0</v>
      </c>
      <c r="H89" s="104">
        <v>0</v>
      </c>
      <c r="I89" s="155">
        <v>0</v>
      </c>
    </row>
  </sheetData>
  <mergeCells count="13">
    <mergeCell ref="A85:D85"/>
    <mergeCell ref="A9:D9"/>
    <mergeCell ref="A47:D47"/>
    <mergeCell ref="A73:D73"/>
    <mergeCell ref="A74:D74"/>
    <mergeCell ref="A79:D79"/>
    <mergeCell ref="A84:D84"/>
    <mergeCell ref="A8:D8"/>
    <mergeCell ref="A1:I1"/>
    <mergeCell ref="A3:I3"/>
    <mergeCell ref="A5:E5"/>
    <mergeCell ref="A6:E6"/>
    <mergeCell ref="A7:D7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2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(2)</vt:lpstr>
      <vt:lpstr>Račun financiranja</vt:lpstr>
      <vt:lpstr>Račun fin prema izvorima f</vt:lpstr>
      <vt:lpstr>Programska klasifikacija</vt:lpstr>
      <vt:lpstr>Programska klasifikacija -4003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Barica Herceg</cp:lastModifiedBy>
  <cp:lastPrinted>2024-07-17T06:04:56Z</cp:lastPrinted>
  <dcterms:created xsi:type="dcterms:W3CDTF">2022-08-12T12:51:27Z</dcterms:created>
  <dcterms:modified xsi:type="dcterms:W3CDTF">2025-04-14T11:08:57Z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